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<sst xmlns="http://schemas.openxmlformats.org/spreadsheetml/2006/main" count="269" uniqueCount="178">
  <si>
    <t>朗县2025年脱贫县财政衔接推进乡村振兴补助资金实施方案</t>
  </si>
  <si>
    <t>填报单位：朗县农业农村局</t>
  </si>
  <si>
    <t>金额单位：万元</t>
  </si>
  <si>
    <t>序号</t>
  </si>
  <si>
    <t>县（区)、乡（镇）名称</t>
  </si>
  <si>
    <t>项目名称</t>
  </si>
  <si>
    <t xml:space="preserve">建设地点
</t>
  </si>
  <si>
    <t>项目建设内容</t>
  </si>
  <si>
    <t>项目性质      （新建或续建）</t>
  </si>
  <si>
    <t>项目主管部门</t>
  </si>
  <si>
    <t>项目责任人及联系电话</t>
  </si>
  <si>
    <t xml:space="preserve">项目          开工时间     </t>
  </si>
  <si>
    <t xml:space="preserve">预计
竣工时间    </t>
  </si>
  <si>
    <t>财政衔接推进乡村振兴补助资金来源及金额</t>
  </si>
  <si>
    <t>投资计划(万元)</t>
  </si>
  <si>
    <t>项目预计
年均实现
收益                           （万元）</t>
  </si>
  <si>
    <t>项目受益
群众户                        (户)</t>
  </si>
  <si>
    <t>项目受益
群众人数                       (人)</t>
  </si>
  <si>
    <t>其中</t>
  </si>
  <si>
    <t>备注</t>
  </si>
  <si>
    <t>资金来源名称</t>
  </si>
  <si>
    <t>金额</t>
  </si>
  <si>
    <t>项目总投资</t>
  </si>
  <si>
    <t>四级衔接资金分配情况</t>
  </si>
  <si>
    <t>援藏                     资金</t>
  </si>
  <si>
    <t>银行                             贷款</t>
  </si>
  <si>
    <t>项目
单位
自筹</t>
  </si>
  <si>
    <t>其他                  资金</t>
  </si>
  <si>
    <t>受益脱贫
户数（含
监测对象）</t>
  </si>
  <si>
    <t>受益脱贫
人数（含
监测对象）</t>
  </si>
  <si>
    <t>中央财政
涉农整合
资金</t>
  </si>
  <si>
    <t>自治区财政涉农整合资金</t>
  </si>
  <si>
    <t>地（市）
财政
涉农
整合
资金</t>
  </si>
  <si>
    <t>县（区）
财政
涉农
整合
资金</t>
  </si>
  <si>
    <t>行次</t>
  </si>
  <si>
    <t>11</t>
  </si>
  <si>
    <t>12</t>
  </si>
  <si>
    <t>朗县</t>
  </si>
  <si>
    <t>（一）生产发展类（含产业基础设施配套类）</t>
  </si>
  <si>
    <t>朗县BJ乡（金东乡）集约化养殖基地建设项目</t>
  </si>
  <si>
    <t>金东乡巴龙村</t>
  </si>
  <si>
    <t>建设内容：新建育肥牛舍1496.12㎡，新建奶牛舍416.76㎡，犊牛、分娩牛舍164.56㎡，饲草料仓库292.6㎡，生产加工用房179.08㎡，管理用房95.04㎡，消毒池、硬化、围墙、挡土墙、大门以及总体给排水、电气等附属工程，购置撒料车、双胞胎饲料机、牛粪清运车、轮胎式装载机、酥油加工设备及奶片制作机。
可行性：实行集约化发展方式、规模化生产、专业化经营，降低牦牛死亡率，提高牦牛质量、数量效果明显。朗县拉多乡新扎村村集体实施养殖项目，目前年产值达400万元，为推广新扎村经验，金东乡巴龙村通过学习新扎村的经营模式，村集体养殖意愿强烈，且村民养殖经验丰富，该项目确定由巴龙村村集体运营，受益面覆盖整个乡镇585户（其中脱贫户77户）。
必要性：短期育肥基地建立，实现集中育肥，一定程度解放劳动力和提供了就业岗位。
运营主体：金东乡巴龙村村民委员会</t>
  </si>
  <si>
    <t>新建</t>
  </si>
  <si>
    <t>金东乡人民政府</t>
  </si>
  <si>
    <t>代星东
15208046866</t>
  </si>
  <si>
    <t>中央财政涉农整合资金867万元，自治区财政涉农整合资金231万元、自治区少数民族发展资金24万元，市级财政涉农整合资金135万元，县级财政涉农整合资金80万元。</t>
  </si>
  <si>
    <t>74</t>
  </si>
  <si>
    <t>234</t>
  </si>
  <si>
    <t>9</t>
  </si>
  <si>
    <t>17</t>
  </si>
  <si>
    <t>朗县巴基塘高标准苹果种植基地建设项目</t>
  </si>
  <si>
    <t>洞嘎镇巴基塘</t>
  </si>
  <si>
    <t>建设内容：1.核定土地治理247.86亩，种植维纳斯黄金15238株、南迦15235株、西梅1023株，固体有机肥1251.54t、液体有机肥31.29t、水溶性复合肥31.29t、病虫害防治、防草布、杀虫剂等辅助材料；2.购置苹果多功能双通道分选线、拖拉机、打药机、施肥机、冷库大框，新建网围栏2888.8m、大门1座、泵房60.76㎡、支撑架、多功能防护网、管道、滴灌、贮水灌、泵房设备、地面硬化、围墙、饮水工程、分拣车间以及室外电气工程等附属工程；3.建设苹果数据信息监控物联网系统等。
可行性：为推进朗县万亩高标准苹果种植目标，通过引进龙头企业的方式，带动增收的同时还能为群众提供苹果种植技术，为后续交由群众实施打好基础，同时有助于推动当地农业现代化进程，提高农业生产技术水平和管理水平，为农业项目提供示范和借鉴。
必要性：由于果实品质好、产量高，市场竞争力强，售价相对较高，从而增加经济收益。
运营主体：西藏朗县大山农业科技有限公司</t>
  </si>
  <si>
    <t>朗县农业农村局</t>
  </si>
  <si>
    <t>邱少林
13908940411</t>
  </si>
  <si>
    <t xml:space="preserve">中央财政涉农整合资金861万元、中央少数民族发展资金929万元，自治区少数民族发展资金460万元，市级财政涉农整合资金150万元，县级财政涉农整合资金100万元。
</t>
  </si>
  <si>
    <t>朗县庭院经济种植项目</t>
  </si>
  <si>
    <t>朗县六乡（镇）</t>
  </si>
  <si>
    <t>建设内容：种植维纳斯黄金苹果树苗13297株、南迦苹果树苗9750株、西梅9060株、桃子（水蜜桃）7194株、梨子783株、花椒4779株、核桃816株、樱桃6508株；含腐质酸液体有机肥、大量元素水溶肥、微生物菌剂、发枝素、氟氯氢毒死蜱及技术指导等。
可行性：该项目符合我县农牧特色产业的总体布局，利用现有庭院空地在改善人居环境的同时，直接带动沿江三镇群众增收。
必要性：庭院经济作为沿江三镇农牧民群众经济收入的来源之一，可以进一步提高增收能力。
运营主体：到户项目</t>
  </si>
  <si>
    <t>中央财政涉农整合资金340万元，自治区财政涉农整合资金90万元，市级财政涉农整合资金35万元，县级财政涉农整合资金35万元。</t>
  </si>
  <si>
    <t>1004</t>
  </si>
  <si>
    <t>1769</t>
  </si>
  <si>
    <t>423</t>
  </si>
  <si>
    <t>1328</t>
  </si>
  <si>
    <t>朗县藏药材育苗及仿野生种植基地建设项目</t>
  </si>
  <si>
    <t>洞嘎镇老堆村</t>
  </si>
  <si>
    <t>建设内容：2025年从拉多乡扎村，洞嘎镇聂村、堆村每株以3元的补贴价收购桃儿七苗木120万株，在老堆村平均每亩400株仿野生种植桃儿七3000亩，同时成活率达到90%以上每株按照0.5元进行补贴。2025年年底从洞嘎镇聂村及堆村每株以3元的补贴价收购桃儿七苗木25万株，在洞嘎镇老堆村平均每亩400株仿野生种植625亩。
可行性：在现有的桃儿七种植的成果下，提高产量带动群众增收，保障藏药的供应，为藏医医疗服务提供支持，提高当地的医疗保障水平。传承藏医药文化，有助于传承和弘扬藏医药文化，增强民族自豪感和文化认同感。
必要性：带动藏医药产业发展，促进藏药加工、制药、销售等产业链的发展，创造更多的就业机会和经济增长。
运营主体：洞嘎镇堆村村民委员会</t>
  </si>
  <si>
    <t>中央财政涉农整合资金360万元，自治区财政涉农整合资金90万元，市级财政涉农整合资金36万元，县级财政涉农整合资金34万元。</t>
  </si>
  <si>
    <t>198</t>
  </si>
  <si>
    <t>708</t>
  </si>
  <si>
    <t>37</t>
  </si>
  <si>
    <t>109</t>
  </si>
  <si>
    <t>朗县堆巴塘高标准苹果种植基地建设项目</t>
  </si>
  <si>
    <t>朗镇堆巴塘</t>
  </si>
  <si>
    <r>
      <rPr>
        <sz val="14"/>
        <color rgb="FF000000"/>
        <rFont val="宋体"/>
        <charset val="134"/>
      </rPr>
      <t>建设内容：项目用地面积180亩</t>
    </r>
    <r>
      <rPr>
        <sz val="14"/>
        <color rgb="FF000000"/>
        <rFont val="SimSun"/>
        <charset val="134"/>
      </rPr>
      <t>，</t>
    </r>
    <r>
      <rPr>
        <sz val="14"/>
        <color rgb="FF000000"/>
        <rFont val="宋体"/>
        <charset val="134"/>
      </rPr>
      <t>核定种植维纳斯黄金11670株，南迦11667株，固体有机肥890.97t，液体有机肥22.92t，水溶性复合肥22.92t，白叶草2005.8kg，病虫害防治药1591.05kg,树穴客土3606.38m³，防草布36001㎡，地下杀虫剂212.14kg，涂白剂6364.2kg，网围栏2668.6m，大门4座，标识牌2个，水泵房60.76㎡，过机耕道涵6座及网室立架工程、引水工程、灌溉工程、室外电气工程、场地整理、用工量、管护等。
可行性：为推进朗县万亩高标准苹果种植目标，通过引进龙头企业的方式，带动增收的同时还能为群众提供苹果种植技术，为后续交由群众实施打好基础，同时助于推动当地农业现代化进程，提高农业生产技术水平和管理水平，为农业项目提供示范和借鉴。
必要性：由于果实品质好、产量高，市场竞争力强，售价相对较高，从而增加经济收益。
运营主体：西藏朗县大山农业科技有限公司</t>
    </r>
  </si>
  <si>
    <t>中央财政涉农整合资金840万元，自治区财政涉农整合资金216万元，市级财政涉农整合资金86万元，县级财政涉农整合资金58万元。</t>
  </si>
  <si>
    <t>73</t>
  </si>
  <si>
    <t>248</t>
  </si>
  <si>
    <t>15</t>
  </si>
  <si>
    <t>48</t>
  </si>
  <si>
    <t>朗县洞嘎镇卓村乡村旅游民宿配套项目</t>
  </si>
  <si>
    <t>洞嘎镇卓村</t>
  </si>
  <si>
    <t>为洞嘎镇卓村16户群众建设民宿配套家具设备，主要包括民宿室内家具及设备（单人床、双人床、床头柜、沙发组合、办公桌组合、智能马桶、浴缸等），民宿室外家具（户外餐桌椅子、户外沙发垫、遮阳伞等），其他配套及设备（电动送餐车、洗烘一体机、景区导视系统等）。</t>
  </si>
  <si>
    <t>洞嘎镇人民政府</t>
  </si>
  <si>
    <t>余圣哲
18908949921</t>
  </si>
  <si>
    <t>自治区考核奖励资金400万元</t>
  </si>
  <si>
    <t>45</t>
  </si>
  <si>
    <t>0</t>
  </si>
  <si>
    <t>林芝市朗县洞嘎镇达木村村集体牦牛养殖扩建项目</t>
  </si>
  <si>
    <t>洞嘎镇达木村</t>
  </si>
  <si>
    <t>为洞嘎镇达木村村集体牦牛牦牛养殖点购买3-5龄牦牛35头，扩大养殖规模。</t>
  </si>
  <si>
    <t>中央少数民族发展资金30万元</t>
  </si>
  <si>
    <t>朗县朗镇堆巴塘村村集体茶馆项目</t>
  </si>
  <si>
    <t>朗镇堆巴塘村</t>
  </si>
  <si>
    <t>在朗镇堆巴塘村村集体修建茶馆。
社会效益：茶馆建成后，可为当地干部群众提供便利的日常服务，密切干群关系。同时，通过产业效益分红，助力群众增收，切实提升群众获得感和幸福感。</t>
  </si>
  <si>
    <t>朗镇人民政府</t>
  </si>
  <si>
    <t>悟更多吉
13549042006</t>
  </si>
  <si>
    <t>中央村集体经济发展资金</t>
  </si>
  <si>
    <t>朗县仲达镇堆许村藏  鸡养殖扩建项目</t>
  </si>
  <si>
    <t>仲达镇堆许村</t>
  </si>
  <si>
    <t>建设内容：新建管理用房83.57㎡，孵化室、鸡蛋收集间32.56㎡，育雏舍38.44㎡，原有1#鸡舍（蛋鸡舍）改造305.64㎡，原有2#鸡舍改造以及拆除、硬化、总体水电等附属工程。
可行性：该项目在原有的基础上进行改造提升，目前项目运营状况良好，在朗县具有一定的品牌度和知名度，项目实施后可以提高带动增收效果，同时实现规模化、标准化、科学化养殖。
必要性：该项目目前运行状况良好，解决岗位和带动群众增收效果显著，在目前的市场规模下，可以进行改扩建，进一步提高产量，带动群众增收。
运营主体：仲达镇堆许村村民委员会</t>
  </si>
  <si>
    <t>中央财政涉农整合资金182万元，自治区财政涉农整合资金45万元，市级财政涉农整合资金21万元，县级财政涉农整合资金12万元。</t>
  </si>
  <si>
    <t>（二）人居环境整治类</t>
  </si>
  <si>
    <t>朗县朗镇冲康村高原和美村庄建设项目</t>
  </si>
  <si>
    <t>朗镇冲康村</t>
  </si>
  <si>
    <t>1.新建冲康组道路工程5063㎡、盖板涵6.75m、挡墙防护工程1046.56m³、给水工程、污水工程、照明工程、交通工程、打麦场附属工程等;2.阿布组道路工程8965㎡、盖板涵工程40.5m、管涵工程25.2m、排洪渠工程940m、挡墙防护工程1752.88m³、新建围墙、栅栏307.33m、照明工程、交通工程、打麦场附属工程等;3.久杰组道路工程16410 ㎡、盖板涵工程13.5m、管涵工程94.5m、挡墙防护工程66.84m³、新建公厕36.12㎡、新建围墙、栅栏 2016.65m、照明工程、交通工程、打麦场附属工程等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</si>
  <si>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中央财政涉农整合资金1820万元，自治区财政涉农整合资金442万元，市级财政涉农整合资金182万元，县级财政涉农整合资金156万元。</t>
  </si>
  <si>
    <t>朗县拉多乡杰村宜居宜业和美村庄建设项目（二期）</t>
  </si>
  <si>
    <t>拉多乡杰村</t>
  </si>
  <si>
    <t>1.新建绿嘎组路面硬化、藏式栏杆、路肩墙、路垫墙、防洪挡墙、波形护栏、蓄水池、照明等工程；2.杰堆组灌溉水渠、垃圾池、藏式栏杆、排水沟、护肩墙、新建厕所、照明等工程；3.鲁组和更吉组路面硬化、藏式栏杆、钢筋砼蓄水池、路肩墙、波形护栏、打麦场、排水沟、给水、照明等工程；补助工程部分新建围墙2606m、强电改造123户。管护机制：该项目涉及的路灯、公厕、饮水及灌溉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</si>
  <si>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中央财政涉农整合资金585万元，自治区财政涉农整合资金144万元，市级财政涉农整合资金60万元，县级财政涉农整合资金46.53万元。</t>
  </si>
  <si>
    <t xml:space="preserve">
总投资2400万元，2024年投资1564.4662万元，2025年投资835.5338万元。</t>
  </si>
  <si>
    <t>林芝市朗县人畜分离建设项目</t>
  </si>
  <si>
    <t>登木乡、仲达镇、朗镇、洞嘎镇</t>
  </si>
  <si>
    <t>针对县域内尚未实现人畜分离的村庄，通过“集中新建+改造提升”双路径推进牛棚标准化建设，其中新建牛棚按照每户1.5万元进行补贴、改造提升牛棚按照0.5万元进行补贴，本项目新建牛棚50座，改造牛棚37座，包含项目林勘等第三方费用。</t>
  </si>
  <si>
    <t>中央少数民族发展资金50万元，自治区财政涉农整合资金70.25051万元。</t>
  </si>
  <si>
    <t>（三）小型公益性基础设施类</t>
  </si>
  <si>
    <t>朗县拉多乡补短板基础设施配套项目</t>
  </si>
  <si>
    <t>拉多乡各村</t>
  </si>
  <si>
    <t>1.新建巴顿村给排水工程1000m，巴顿组道路4303㎡、桥涵及防护422m及环境整治，桑龙组道路182㎡、给排水工程1000m、桥涵及防护230m，日布组环境整治；2.白露村道路5072㎡、给排水245m、太阳能壁挂灯30盏、垃圾分类亭1座、公厕36.12㎡，嘎组道路946㎡、桥涵及防护38m、垃圾分类亭1座、太阳能壁挂灯5盏，拉龙组道路 731㎡、桥涵及防护29m、晾晒房87.32㎡、垃圾分类亭1座、太阳能壁挂灯3盏、环境整治；3.白坡章村道路505㎡、环境整治、桥涵及防护23.7m、垃圾池225㎡、垃圾分类亭1座、太阳能壁挂灯6盏；4.藏村道路1607㎡、桥涵及防护工程、给排水1140m、垃圾分类亭1座、太阳能壁挂灯3盏；5.吉村酒康组道路工程、桥涵及防护28.3m、给排水34m、晾晒房79.92㎡、太阳能壁挂灯5盏，堆组道路工程、太阳能壁挂灯3盏，来翁组道路工程、沿路栅栏92.80m、太阳能壁挂灯3盏，达如组道路工程、桥涵及防护80m、太阳能壁挂灯12盏；6.拉多村道路工程、环境整治、桥涵及防护工程、给排水工程、太阳能壁挂灯6盏、沿路栅栏134.5m；7.扎村道路工程、给排水66m、太阳能壁挂灯9盏、打麦场203.28㎡等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</si>
  <si>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中央财政涉农整合资金1807.78051万元，自治区财政涉农整合资金291.74949万元，自治区考核奖励资金200万元，市级财政涉农整合资金41万元，县级财政涉农整合资金109.47万元。</t>
  </si>
  <si>
    <t>561</t>
  </si>
  <si>
    <t>2066</t>
  </si>
  <si>
    <t>95</t>
  </si>
  <si>
    <t>276</t>
  </si>
  <si>
    <t>总投资2450万元，第一批资金安排1206.25051万元，第二批资金安排1043.74949万元。</t>
  </si>
  <si>
    <t>朗县仲达镇补短板基础设施配套项目</t>
  </si>
  <si>
    <t>仲达镇各村</t>
  </si>
  <si>
    <t>1.新建达贵组公厕39.2㎡、饲草棚330㎡、主路1377.5㎡、入户路1581.86㎡、排水沟322m、打麦场、片石步道、道路破除及恢复、土石方、挡土墙、太阳能牛棚灯等；2.帮最组饲草棚330㎡、主路1614.4㎡、入户道路 644.97㎡、牛棚便道157.46㎡、排水沟404m、打麦场、片石步道、道路破除及恢复、土石方及挡土墙等;3.卡巴组饲草棚330㎡、主路611.42㎡、入户道路1735.19㎡、牛棚便道332.11㎡、排水沟106m、打麦场、道路破除及恢复、土石方及挡土墙等;4.拉朗组饲草棚270㎡、主路2462.94㎡、入户道路593.45㎡、排水沟346m、打麦场 150㎡、新建硬化250㎡、片石步道、防护栏杆、土石方、安全工程、排污工程及挡土墙等;4.增达组入户道路233.62㎡、人居环境整治417.72㎡、通透式围墙、挡土墙、防护栏杆，太阳能牛棚灯等;5.卓岗组公厕39.2㎡、挡土墙、人居环境整治、打麦场等;6.增达荣组公厕39.2㎡、入户道路、挡土墙等;7.比日岗组打麦场468.3㎡、通透式围墙、安全设施、网围栏、片石步道等;8.堆许组硬化420.6㎡、片石步道250㎡、道路破除及恢复、防护栏杆等;9.夏组新建硬化920㎡;10.协岗组公厕18.44㎡、道路破除及恢复、挡土墙、网围栏等;11.古扎组新建主路683.15㎡、入户道路221.19㎡、土石方、挡土墙、排水沟、防护栏杆、简易大门等;12.林古组公厕18.44㎡、道路破除及恢复、挡土墙、排水沟等;13.拉丁雪村入户主路750㎡、道路破除及恢复、安全设施、太阳能路灯及牛棚灯等;14.藏木组饲草棚94.5㎡、网围栏1650m、排污管网维修、片石步道、垃圾收集池等;15.伟列组饲草棚82.2㎡、场地硬化、挡土墙、排水沟、安全设施、网围栏、片石步道等;16.解协村入户主路283.8㎡、打麦场589.7㎡、道路破除及恢复、片石步道、太阳能牛棚灯等;17.仲达村防护栏杆120m、网围栏350m、太阳能牛棚灯等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</si>
  <si>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中央财政涉农整合资金1792万元，自治区财政涉农整合资金445万元，市级财政涉农整合资金185万元，县级财政涉农整合资金138万元。</t>
  </si>
  <si>
    <t>600</t>
  </si>
  <si>
    <t>2140</t>
  </si>
  <si>
    <t>168</t>
  </si>
  <si>
    <t>455</t>
  </si>
  <si>
    <t>林芝市朗县金东乡农村供水提升改造项目</t>
  </si>
  <si>
    <t>在巴龙村新建管道共计约11737米，其中新建干管11146米（100及DN315PE管1.6Mpa），新建1#支管19米，新建2#支管572米，新建检修阀井4座、分水阀井2座，消能井4座、排气阀井9座、冲沙阀井12座、镇墩140座等相关附属设施。</t>
  </si>
  <si>
    <t>自治区财政涉农整合资金819万元.</t>
  </si>
  <si>
    <t>64</t>
  </si>
  <si>
    <t>274</t>
  </si>
  <si>
    <t>40</t>
  </si>
  <si>
    <t>林芝市朗县仲达镇林古村村集体牛圈建设项目</t>
  </si>
  <si>
    <t>仲达镇林古村</t>
  </si>
  <si>
    <t>新建牛棚565.76㎡，背水台2个、毛石混凝土挡土墙142.00m、砖砌排水明沟78.00m、围墙81.70m、硬化工程898.00㎡等附属工程。管护机制：该项目涉及的牛棚、硬化、围墙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</si>
  <si>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仲达镇人民政府</t>
  </si>
  <si>
    <t>格桑次仁
18898096777</t>
  </si>
  <si>
    <t xml:space="preserve">中央以工代赈资金152万元，县级财政涉农整合资金28万元。
</t>
  </si>
  <si>
    <t>59</t>
  </si>
  <si>
    <t>262</t>
  </si>
  <si>
    <t>19</t>
  </si>
  <si>
    <t>67</t>
  </si>
  <si>
    <t>以工代赈项目</t>
  </si>
  <si>
    <t>林芝市朗县仲达镇农田水利改造提升工程</t>
  </si>
  <si>
    <t>仲达镇达贵村、卓岗村</t>
  </si>
  <si>
    <t>1.达贵村新建渠道工程2845m、单向分水口118座、农道桥15座、盖板2处、分水闸5座、集水池1座；2.卓岗村新建斗渠工程1361m、支渠工程800m、管道工程1000m、单项分水口72座、给水栓23座、分水闸1座、农道桥15座，I、II型连接池7座、分水池1座、分水闸闸阀井1座、放空闸闸阀井3座、简易八字进水闸取水口1座及安装配套附属工程。管护机制：该项目涉及的饮水及灌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</si>
  <si>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中央以工代赈资金200万元，县级财政涉农整合资金42万元。</t>
  </si>
  <si>
    <t>141</t>
  </si>
  <si>
    <t>493</t>
  </si>
  <si>
    <t>126</t>
  </si>
  <si>
    <t>(四)宜居宜业和美村庄（整村推进类）</t>
  </si>
  <si>
    <t>朗县拉多乡许村高原和美村庄建设项目</t>
  </si>
  <si>
    <t>拉多乡许村</t>
  </si>
  <si>
    <t>1.许组新建公厕39.2㎡,饲草棚158.4㎡，垃圾分类回收点1座，仿木栏杆794.5m，打麦场350㎡,道路硬化3657 ㎡，给排水电气安装、场地土石方换填等;2.忙达组新建饲草棚158.4㎡，仿木栏杆188.8m，打麦场173.51㎡,道路硬化 2753 ㎡，给排水电气安装、场地土石方换填等;3.围墙补助1460m。管护机制：该项目涉及的路灯、饮水及灌溉工程、垃圾转运工程、道路硬化工程和交安工程验收合格后均将交由村委会管理，村委会将涉及以上内容的日常维护列入村规民约，督促全村群众共同维护，产生的维护费用由村集体经济协调经费予以解决。管护机制及经费来源：由村集体负责日常管理维护，所需资金从村集体资金或产业收入中支出。</t>
  </si>
  <si>
    <t>中央财政涉农整合资金1708万元，自治区财政涉农整合资金407万元，市级财政涉农整合资金150万元，县级财政涉农整合资金130万元。</t>
  </si>
  <si>
    <t>55</t>
  </si>
  <si>
    <t>190</t>
  </si>
  <si>
    <t>35</t>
  </si>
  <si>
    <t>(五)扶贫贷款贴息类</t>
  </si>
  <si>
    <t>2024年扶贫贷款贴息资金</t>
  </si>
  <si>
    <t>建设内容：用于产业项目的贷款贴息。（利差补贴）
可行性：鼓励村民自主创业，自主创收，促进增收。
必要性：增加收入，保障经济持续，扩大县域经济发展。</t>
  </si>
  <si>
    <t>中央财政涉农整合资金201.21949万元。</t>
  </si>
  <si>
    <t>六、培训类</t>
  </si>
  <si>
    <t>农牧民技能培训</t>
  </si>
  <si>
    <t>建设内容：在实施的基础设施建设项目中，安排有意愿有能力的群众在现场进行学习和劳动，采取以工代训等方式进行补贴，帮助群众增收的同时学习劳动技能。
可行性：扶持企业参加脱贫巩固，激发农牧民群众生产热情。
必要性：创造就业，促进增收</t>
  </si>
  <si>
    <t>县级财政涉农整合资金30万元。</t>
  </si>
  <si>
    <t>七、其他类</t>
  </si>
  <si>
    <t>就业创业补贴</t>
  </si>
  <si>
    <t>建设内容：为我县脱贫户、搬迁户、三类人员提供就业、创业补助。
可行性：以补贴的形式，为群众提供就业帮扶补贴。
必要性：创造就业，促进增收。</t>
  </si>
  <si>
    <t>县级财政涉农整合资金    1万元。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</si>
</sst>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0_ "/>
    <numFmt numFmtId="178" formatCode="0_ "/>
    <numFmt numFmtId="179" formatCode="yyyy&quot;年&quot;m&quot;月&quot;d&quot;日&quot;;@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36"/>
      <name val="方正小标宋简体"/>
      <charset val="134"/>
    </font>
    <font>
      <sz val="18"/>
      <name val="Times New Roman"/>
      <charset val="0"/>
    </font>
    <font>
      <sz val="36"/>
      <name val="Times New Roman"/>
      <charset val="0"/>
    </font>
    <font>
      <b/>
      <sz val="1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b/>
      <sz val="14"/>
      <name val="宋体"/>
      <charset val="134"/>
      <scheme val="minor"/>
    </font>
    <font>
      <b/>
      <sz val="12"/>
      <color indexed="8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rgb="FF000000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24" borderId="8" applyNumberFormat="0" applyAlignment="0" applyProtection="0">
      <alignment vertical="center"/>
    </xf>
    <xf numFmtId="0" fontId="36" fillId="24" borderId="3" applyNumberFormat="0" applyAlignment="0" applyProtection="0">
      <alignment vertical="center"/>
    </xf>
    <xf numFmtId="0" fontId="37" fillId="25" borderId="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0" borderId="0">
      <protection locked="0"/>
    </xf>
    <xf numFmtId="0" fontId="22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7" fillId="0" borderId="0" applyProtection="0"/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33" applyNumberFormat="1" applyFont="1" applyFill="1" applyBorder="1" applyAlignment="1" applyProtection="1">
      <alignment horizontal="center" vertical="center" wrapText="1"/>
    </xf>
    <xf numFmtId="0" fontId="5" fillId="0" borderId="0" xfId="33" applyNumberFormat="1" applyFont="1" applyFill="1" applyBorder="1" applyAlignment="1" applyProtection="1">
      <alignment horizontal="center" vertical="center" wrapText="1"/>
    </xf>
    <xf numFmtId="0" fontId="6" fillId="0" borderId="0" xfId="33" applyNumberFormat="1" applyFont="1" applyFill="1" applyBorder="1" applyAlignment="1" applyProtection="1">
      <alignment horizontal="center" vertical="center" wrapText="1"/>
    </xf>
    <xf numFmtId="0" fontId="6" fillId="2" borderId="0" xfId="33" applyNumberFormat="1" applyFont="1" applyFill="1" applyBorder="1" applyAlignment="1" applyProtection="1">
      <alignment horizontal="center" vertical="center" wrapText="1"/>
    </xf>
    <xf numFmtId="0" fontId="7" fillId="0" borderId="0" xfId="33" applyNumberFormat="1" applyFont="1" applyFill="1" applyBorder="1" applyAlignment="1" applyProtection="1">
      <alignment horizontal="left" vertical="center" wrapText="1"/>
    </xf>
    <xf numFmtId="0" fontId="7" fillId="0" borderId="0" xfId="33" applyNumberFormat="1" applyFont="1" applyFill="1" applyBorder="1" applyAlignment="1" applyProtection="1">
      <alignment horizontal="center" vertical="center" wrapText="1"/>
    </xf>
    <xf numFmtId="0" fontId="7" fillId="2" borderId="0" xfId="33" applyNumberFormat="1" applyFont="1" applyFill="1" applyBorder="1" applyAlignment="1" applyProtection="1">
      <alignment horizontal="center" vertical="center" wrapText="1"/>
    </xf>
    <xf numFmtId="0" fontId="2" fillId="0" borderId="1" xfId="3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33" applyNumberFormat="1" applyFont="1" applyFill="1" applyBorder="1" applyAlignment="1" applyProtection="1">
      <alignment horizontal="center" vertical="center" wrapText="1"/>
    </xf>
    <xf numFmtId="49" fontId="7" fillId="0" borderId="1" xfId="33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9" fillId="0" borderId="1" xfId="50" applyNumberFormat="1" applyFont="1" applyFill="1" applyBorder="1" applyAlignment="1" applyProtection="1">
      <alignment horizontal="center" vertical="center" wrapText="1"/>
    </xf>
    <xf numFmtId="176" fontId="10" fillId="0" borderId="1" xfId="5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9" fontId="6" fillId="2" borderId="0" xfId="33" applyNumberFormat="1" applyFont="1" applyFill="1" applyBorder="1" applyAlignment="1" applyProtection="1">
      <alignment horizontal="center" vertical="center" wrapText="1"/>
    </xf>
    <xf numFmtId="179" fontId="6" fillId="0" borderId="0" xfId="33" applyNumberFormat="1" applyFont="1" applyFill="1" applyBorder="1" applyAlignment="1" applyProtection="1">
      <alignment horizontal="center" vertical="center" wrapText="1"/>
    </xf>
    <xf numFmtId="177" fontId="6" fillId="0" borderId="0" xfId="33" applyNumberFormat="1" applyFont="1" applyFill="1" applyBorder="1" applyAlignment="1" applyProtection="1">
      <alignment horizontal="center" vertical="center" wrapText="1"/>
    </xf>
    <xf numFmtId="176" fontId="6" fillId="0" borderId="0" xfId="33" applyNumberFormat="1" applyFont="1" applyFill="1" applyBorder="1" applyAlignment="1" applyProtection="1">
      <alignment horizontal="center" vertical="center" wrapText="1"/>
    </xf>
    <xf numFmtId="179" fontId="7" fillId="2" borderId="0" xfId="33" applyNumberFormat="1" applyFont="1" applyFill="1" applyBorder="1" applyAlignment="1" applyProtection="1">
      <alignment horizontal="center" vertical="center" wrapText="1"/>
    </xf>
    <xf numFmtId="177" fontId="7" fillId="0" borderId="0" xfId="33" applyNumberFormat="1" applyFont="1" applyFill="1" applyBorder="1" applyAlignment="1" applyProtection="1">
      <alignment horizontal="center" vertical="center" wrapText="1"/>
    </xf>
    <xf numFmtId="176" fontId="7" fillId="0" borderId="0" xfId="33" applyNumberFormat="1" applyFont="1" applyFill="1" applyBorder="1" applyAlignment="1" applyProtection="1">
      <alignment horizontal="center" vertical="center" wrapText="1"/>
    </xf>
    <xf numFmtId="179" fontId="2" fillId="2" borderId="1" xfId="33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33" applyNumberFormat="1" applyFont="1" applyFill="1" applyBorder="1" applyAlignment="1" applyProtection="1">
      <alignment horizontal="center" vertical="center" wrapText="1"/>
    </xf>
    <xf numFmtId="176" fontId="2" fillId="0" borderId="1" xfId="33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 wrapText="1"/>
    </xf>
    <xf numFmtId="178" fontId="8" fillId="4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5" fillId="0" borderId="1" xfId="5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6" fontId="15" fillId="0" borderId="1" xfId="50" applyNumberFormat="1" applyFont="1" applyFill="1" applyBorder="1" applyAlignment="1" applyProtection="1">
      <alignment horizontal="center" vertical="center" wrapText="1"/>
    </xf>
    <xf numFmtId="177" fontId="15" fillId="0" borderId="1" xfId="50" applyNumberFormat="1" applyFont="1" applyFill="1" applyBorder="1" applyAlignment="1" applyProtection="1">
      <alignment horizontal="center" vertical="center" wrapText="1"/>
    </xf>
    <xf numFmtId="178" fontId="12" fillId="4" borderId="1" xfId="0" applyNumberFormat="1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6" fillId="0" borderId="0" xfId="33" applyNumberFormat="1" applyFont="1" applyFill="1" applyBorder="1" applyAlignment="1" applyProtection="1">
      <alignment horizontal="center" vertical="center" wrapText="1"/>
    </xf>
    <xf numFmtId="49" fontId="7" fillId="0" borderId="0" xfId="33" applyNumberFormat="1" applyFont="1" applyFill="1" applyBorder="1" applyAlignment="1" applyProtection="1">
      <alignment horizontal="center" vertical="center" wrapText="1"/>
    </xf>
    <xf numFmtId="49" fontId="2" fillId="0" borderId="1" xfId="33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7" fillId="0" borderId="0" xfId="33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51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tabSelected="1" zoomScale="55" zoomScaleNormal="55" topLeftCell="D1" workbookViewId="0">
      <selection activeCell="Q10" sqref="Q10"/>
    </sheetView>
  </sheetViews>
  <sheetFormatPr defaultColWidth="9" defaultRowHeight="22.5"/>
  <cols>
    <col min="1" max="1" width="5.375" style="6" customWidth="1"/>
    <col min="2" max="2" width="10.625" style="7" customWidth="1"/>
    <col min="3" max="3" width="25.9" style="7" customWidth="1"/>
    <col min="4" max="4" width="12.65" style="7" customWidth="1"/>
    <col min="5" max="5" width="117.275" style="6" customWidth="1"/>
    <col min="6" max="6" width="10.2083333333333" style="6" customWidth="1"/>
    <col min="7" max="7" width="10.0083333333333" style="6" customWidth="1"/>
    <col min="8" max="8" width="15.0916666666667" style="6" customWidth="1"/>
    <col min="9" max="10" width="13.625" style="6" hidden="1" customWidth="1"/>
    <col min="11" max="11" width="22.675" style="6" customWidth="1"/>
    <col min="12" max="12" width="23.1833333333333" style="6" customWidth="1"/>
    <col min="13" max="13" width="18.5583333333333" style="8" customWidth="1"/>
    <col min="14" max="14" width="19.1" style="8" customWidth="1"/>
    <col min="15" max="15" width="17.5" style="9" customWidth="1"/>
    <col min="16" max="16" width="16" style="9" customWidth="1"/>
    <col min="17" max="17" width="18.025" style="8" customWidth="1"/>
    <col min="18" max="20" width="6.625" style="10" customWidth="1"/>
    <col min="21" max="21" width="5.45" style="10" customWidth="1"/>
    <col min="22" max="22" width="10.7083333333333" style="9" customWidth="1"/>
    <col min="23" max="23" width="10.35" style="10" customWidth="1"/>
    <col min="24" max="24" width="11.075" style="10" customWidth="1"/>
    <col min="25" max="25" width="11.25" style="10" customWidth="1"/>
    <col min="26" max="26" width="7.14166666666667" style="10" customWidth="1"/>
    <col min="27" max="27" width="15.225" style="6" customWidth="1"/>
    <col min="28" max="16384" width="9" style="1"/>
  </cols>
  <sheetData>
    <row r="1" s="1" customFormat="1" ht="47.1" customHeight="1" spans="1:27">
      <c r="A1" s="11" t="s">
        <v>0</v>
      </c>
      <c r="B1" s="12"/>
      <c r="C1" s="12"/>
      <c r="D1" s="12"/>
      <c r="E1" s="13"/>
      <c r="F1" s="13"/>
      <c r="G1" s="14"/>
      <c r="H1" s="14"/>
      <c r="I1" s="38"/>
      <c r="J1" s="38"/>
      <c r="K1" s="39"/>
      <c r="L1" s="39"/>
      <c r="M1" s="40"/>
      <c r="N1" s="40"/>
      <c r="O1" s="41"/>
      <c r="P1" s="41"/>
      <c r="Q1" s="40"/>
      <c r="R1" s="66"/>
      <c r="S1" s="66"/>
      <c r="T1" s="66"/>
      <c r="U1" s="66"/>
      <c r="V1" s="41"/>
      <c r="W1" s="66"/>
      <c r="X1" s="66"/>
      <c r="Y1" s="66"/>
      <c r="Z1" s="66"/>
      <c r="AA1" s="83"/>
    </row>
    <row r="2" s="2" customFormat="1" ht="36" customHeight="1" spans="1:27">
      <c r="A2" s="15" t="s">
        <v>1</v>
      </c>
      <c r="B2" s="15"/>
      <c r="C2" s="15"/>
      <c r="D2" s="15"/>
      <c r="E2" s="16"/>
      <c r="F2" s="16"/>
      <c r="G2" s="17"/>
      <c r="H2" s="17"/>
      <c r="I2" s="42"/>
      <c r="J2" s="42"/>
      <c r="K2" s="16"/>
      <c r="L2" s="16"/>
      <c r="M2" s="43"/>
      <c r="N2" s="43"/>
      <c r="O2" s="44"/>
      <c r="P2" s="44"/>
      <c r="Q2" s="43"/>
      <c r="R2" s="67"/>
      <c r="S2" s="67"/>
      <c r="T2" s="67"/>
      <c r="U2" s="67"/>
      <c r="V2" s="44"/>
      <c r="W2" s="67"/>
      <c r="X2" s="67"/>
      <c r="Y2" s="67"/>
      <c r="Z2" s="67" t="s">
        <v>2</v>
      </c>
      <c r="AA2" s="84"/>
    </row>
    <row r="3" s="3" customFormat="1" ht="55" customHeight="1" spans="1:27">
      <c r="A3" s="18" t="s">
        <v>3</v>
      </c>
      <c r="B3" s="18" t="s">
        <v>4</v>
      </c>
      <c r="C3" s="19" t="s">
        <v>5</v>
      </c>
      <c r="D3" s="18" t="s">
        <v>6</v>
      </c>
      <c r="E3" s="18" t="s">
        <v>7</v>
      </c>
      <c r="F3" s="18" t="s">
        <v>8</v>
      </c>
      <c r="G3" s="20" t="s">
        <v>9</v>
      </c>
      <c r="H3" s="20" t="s">
        <v>10</v>
      </c>
      <c r="I3" s="45" t="s">
        <v>11</v>
      </c>
      <c r="J3" s="45" t="s">
        <v>12</v>
      </c>
      <c r="K3" s="46" t="s">
        <v>13</v>
      </c>
      <c r="L3" s="47"/>
      <c r="M3" s="48" t="s">
        <v>14</v>
      </c>
      <c r="N3" s="48"/>
      <c r="O3" s="49"/>
      <c r="P3" s="49"/>
      <c r="Q3" s="48"/>
      <c r="R3" s="68"/>
      <c r="S3" s="68"/>
      <c r="T3" s="68"/>
      <c r="U3" s="68"/>
      <c r="V3" s="49" t="s">
        <v>15</v>
      </c>
      <c r="W3" s="68" t="s">
        <v>16</v>
      </c>
      <c r="X3" s="68" t="s">
        <v>17</v>
      </c>
      <c r="Y3" s="68" t="s">
        <v>18</v>
      </c>
      <c r="Z3" s="68"/>
      <c r="AA3" s="18" t="s">
        <v>19</v>
      </c>
    </row>
    <row r="4" s="3" customFormat="1" ht="31" customHeight="1" spans="1:27">
      <c r="A4" s="18"/>
      <c r="B4" s="18"/>
      <c r="C4" s="19"/>
      <c r="D4" s="18"/>
      <c r="E4" s="18"/>
      <c r="F4" s="18"/>
      <c r="G4" s="20"/>
      <c r="H4" s="20"/>
      <c r="I4" s="45"/>
      <c r="J4" s="45"/>
      <c r="K4" s="18" t="s">
        <v>20</v>
      </c>
      <c r="L4" s="18" t="s">
        <v>21</v>
      </c>
      <c r="M4" s="48" t="s">
        <v>22</v>
      </c>
      <c r="N4" s="50" t="s">
        <v>23</v>
      </c>
      <c r="O4" s="51"/>
      <c r="P4" s="51"/>
      <c r="Q4" s="50"/>
      <c r="R4" s="68" t="s">
        <v>24</v>
      </c>
      <c r="S4" s="68" t="s">
        <v>25</v>
      </c>
      <c r="T4" s="68" t="s">
        <v>26</v>
      </c>
      <c r="U4" s="68" t="s">
        <v>27</v>
      </c>
      <c r="V4" s="49"/>
      <c r="W4" s="68"/>
      <c r="X4" s="68"/>
      <c r="Y4" s="68" t="s">
        <v>28</v>
      </c>
      <c r="Z4" s="68" t="s">
        <v>29</v>
      </c>
      <c r="AA4" s="18"/>
    </row>
    <row r="5" s="3" customFormat="1" ht="59" customHeight="1" spans="1:27">
      <c r="A5" s="18"/>
      <c r="B5" s="18"/>
      <c r="C5" s="19"/>
      <c r="D5" s="18"/>
      <c r="E5" s="18"/>
      <c r="F5" s="18"/>
      <c r="G5" s="20"/>
      <c r="H5" s="20"/>
      <c r="I5" s="45"/>
      <c r="J5" s="45"/>
      <c r="K5" s="18"/>
      <c r="L5" s="18"/>
      <c r="M5" s="48"/>
      <c r="N5" s="48" t="s">
        <v>30</v>
      </c>
      <c r="O5" s="49" t="s">
        <v>31</v>
      </c>
      <c r="P5" s="49" t="s">
        <v>32</v>
      </c>
      <c r="Q5" s="48" t="s">
        <v>33</v>
      </c>
      <c r="R5" s="68"/>
      <c r="S5" s="68"/>
      <c r="T5" s="68"/>
      <c r="U5" s="68"/>
      <c r="V5" s="49"/>
      <c r="W5" s="68"/>
      <c r="X5" s="68"/>
      <c r="Y5" s="68"/>
      <c r="Z5" s="68"/>
      <c r="AA5" s="18"/>
    </row>
    <row r="6" s="4" customFormat="1" ht="25" customHeight="1" spans="1:27">
      <c r="A6" s="21" t="s">
        <v>34</v>
      </c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21">
        <v>8</v>
      </c>
      <c r="J6" s="21">
        <v>9</v>
      </c>
      <c r="K6" s="21">
        <v>10</v>
      </c>
      <c r="L6" s="21" t="s">
        <v>35</v>
      </c>
      <c r="M6" s="21" t="s">
        <v>36</v>
      </c>
      <c r="N6" s="21">
        <v>13</v>
      </c>
      <c r="O6" s="21">
        <v>14</v>
      </c>
      <c r="P6" s="21">
        <v>15</v>
      </c>
      <c r="Q6" s="21">
        <v>16</v>
      </c>
      <c r="R6" s="21">
        <v>17</v>
      </c>
      <c r="S6" s="21">
        <v>18</v>
      </c>
      <c r="T6" s="21">
        <v>19</v>
      </c>
      <c r="U6" s="21">
        <v>20</v>
      </c>
      <c r="V6" s="21">
        <v>21</v>
      </c>
      <c r="W6" s="21">
        <v>22</v>
      </c>
      <c r="X6" s="21">
        <v>23</v>
      </c>
      <c r="Y6" s="21">
        <v>24</v>
      </c>
      <c r="Z6" s="21">
        <v>25</v>
      </c>
      <c r="AA6" s="21">
        <v>26</v>
      </c>
    </row>
    <row r="7" s="1" customFormat="1" ht="25" customHeight="1" spans="1:27">
      <c r="A7" s="22" t="s">
        <v>37</v>
      </c>
      <c r="B7" s="22"/>
      <c r="C7" s="22"/>
      <c r="D7" s="22"/>
      <c r="E7" s="23">
        <f>E8+E18+E22+E28+E30+E32+E34</f>
        <v>21</v>
      </c>
      <c r="F7" s="24"/>
      <c r="G7" s="24"/>
      <c r="H7" s="24"/>
      <c r="I7" s="24"/>
      <c r="J7" s="24"/>
      <c r="K7" s="24"/>
      <c r="L7" s="52">
        <f t="shared" ref="L7:Q7" si="0">L8+L18+L22+L28+L30+L32+L34</f>
        <v>19251</v>
      </c>
      <c r="M7" s="52">
        <f t="shared" si="0"/>
        <v>19251</v>
      </c>
      <c r="N7" s="52">
        <f t="shared" si="0"/>
        <v>12795</v>
      </c>
      <c r="O7" s="52">
        <f t="shared" si="0"/>
        <v>4375</v>
      </c>
      <c r="P7" s="52">
        <f t="shared" si="0"/>
        <v>1081</v>
      </c>
      <c r="Q7" s="52">
        <f t="shared" si="0"/>
        <v>1000</v>
      </c>
      <c r="R7" s="69"/>
      <c r="S7" s="69"/>
      <c r="T7" s="69"/>
      <c r="U7" s="69"/>
      <c r="V7" s="70"/>
      <c r="W7" s="69"/>
      <c r="X7" s="69"/>
      <c r="Y7" s="69"/>
      <c r="Z7" s="69"/>
      <c r="AA7" s="24"/>
    </row>
    <row r="8" s="1" customFormat="1" ht="20" customHeight="1" spans="1:27">
      <c r="A8" s="25" t="s">
        <v>38</v>
      </c>
      <c r="B8" s="25"/>
      <c r="C8" s="25"/>
      <c r="D8" s="25"/>
      <c r="E8" s="25">
        <v>9</v>
      </c>
      <c r="F8" s="26"/>
      <c r="G8" s="26"/>
      <c r="H8" s="26"/>
      <c r="I8" s="26"/>
      <c r="J8" s="26"/>
      <c r="K8" s="26"/>
      <c r="L8" s="53">
        <f t="shared" ref="L8:N8" si="1">L9+L10+L11+L12+L13+L17+L14+L15+L16</f>
        <v>6817</v>
      </c>
      <c r="M8" s="53">
        <f t="shared" si="1"/>
        <v>6817</v>
      </c>
      <c r="N8" s="53">
        <f t="shared" si="1"/>
        <v>4479</v>
      </c>
      <c r="O8" s="53">
        <f t="shared" ref="O8:Q8" si="2">O9+O10+O11+O12+O13+O17+O14+O15</f>
        <v>1556</v>
      </c>
      <c r="P8" s="53">
        <f t="shared" si="2"/>
        <v>463</v>
      </c>
      <c r="Q8" s="53">
        <f t="shared" si="2"/>
        <v>319</v>
      </c>
      <c r="R8" s="71"/>
      <c r="S8" s="71"/>
      <c r="T8" s="71"/>
      <c r="U8" s="71"/>
      <c r="V8" s="72"/>
      <c r="W8" s="71"/>
      <c r="X8" s="71"/>
      <c r="Y8" s="71"/>
      <c r="Z8" s="71"/>
      <c r="AA8" s="26"/>
    </row>
    <row r="9" s="1" customFormat="1" ht="181" customHeight="1" spans="1:27">
      <c r="A9" s="27">
        <v>1</v>
      </c>
      <c r="B9" s="28" t="s">
        <v>37</v>
      </c>
      <c r="C9" s="29" t="s">
        <v>39</v>
      </c>
      <c r="D9" s="28" t="s">
        <v>40</v>
      </c>
      <c r="E9" s="30" t="s">
        <v>41</v>
      </c>
      <c r="F9" s="29" t="s">
        <v>42</v>
      </c>
      <c r="G9" s="29" t="s">
        <v>43</v>
      </c>
      <c r="H9" s="29" t="s">
        <v>44</v>
      </c>
      <c r="I9" s="54">
        <v>45717</v>
      </c>
      <c r="J9" s="54">
        <v>45962</v>
      </c>
      <c r="K9" s="55" t="s">
        <v>45</v>
      </c>
      <c r="L9" s="56">
        <v>1337</v>
      </c>
      <c r="M9" s="56">
        <v>1337</v>
      </c>
      <c r="N9" s="57">
        <v>867</v>
      </c>
      <c r="O9" s="57">
        <v>255</v>
      </c>
      <c r="P9" s="57">
        <v>135</v>
      </c>
      <c r="Q9" s="57">
        <v>80</v>
      </c>
      <c r="R9" s="73">
        <v>0</v>
      </c>
      <c r="S9" s="73">
        <v>0</v>
      </c>
      <c r="T9" s="73">
        <v>0</v>
      </c>
      <c r="U9" s="73">
        <v>0</v>
      </c>
      <c r="V9" s="28">
        <v>100</v>
      </c>
      <c r="W9" s="74" t="s">
        <v>46</v>
      </c>
      <c r="X9" s="74" t="s">
        <v>47</v>
      </c>
      <c r="Y9" s="74" t="s">
        <v>48</v>
      </c>
      <c r="Z9" s="74" t="s">
        <v>49</v>
      </c>
      <c r="AA9" s="55"/>
    </row>
    <row r="10" s="1" customFormat="1" ht="208" customHeight="1" spans="1:27">
      <c r="A10" s="27">
        <v>2</v>
      </c>
      <c r="B10" s="28" t="s">
        <v>37</v>
      </c>
      <c r="C10" s="29" t="s">
        <v>50</v>
      </c>
      <c r="D10" s="28" t="s">
        <v>51</v>
      </c>
      <c r="E10" s="30" t="s">
        <v>52</v>
      </c>
      <c r="F10" s="29" t="s">
        <v>42</v>
      </c>
      <c r="G10" s="29" t="s">
        <v>53</v>
      </c>
      <c r="H10" s="29" t="s">
        <v>54</v>
      </c>
      <c r="I10" s="54">
        <v>45717</v>
      </c>
      <c r="J10" s="54">
        <v>45962</v>
      </c>
      <c r="K10" s="55" t="s">
        <v>55</v>
      </c>
      <c r="L10" s="56">
        <v>2500</v>
      </c>
      <c r="M10" s="56">
        <v>2500</v>
      </c>
      <c r="N10" s="57">
        <v>1790</v>
      </c>
      <c r="O10" s="57">
        <v>460</v>
      </c>
      <c r="P10" s="57">
        <v>150</v>
      </c>
      <c r="Q10" s="57">
        <v>100</v>
      </c>
      <c r="R10" s="73">
        <v>0</v>
      </c>
      <c r="S10" s="73">
        <v>0</v>
      </c>
      <c r="T10" s="73">
        <v>0</v>
      </c>
      <c r="U10" s="73">
        <v>0</v>
      </c>
      <c r="V10" s="28">
        <v>200</v>
      </c>
      <c r="W10" s="75">
        <v>219</v>
      </c>
      <c r="X10" s="75">
        <v>788</v>
      </c>
      <c r="Y10" s="75">
        <v>36</v>
      </c>
      <c r="Z10" s="75">
        <v>108</v>
      </c>
      <c r="AA10" s="55"/>
    </row>
    <row r="11" s="1" customFormat="1" ht="141" customHeight="1" spans="1:27">
      <c r="A11" s="27">
        <v>3</v>
      </c>
      <c r="B11" s="28" t="s">
        <v>37</v>
      </c>
      <c r="C11" s="29" t="s">
        <v>56</v>
      </c>
      <c r="D11" s="28" t="s">
        <v>57</v>
      </c>
      <c r="E11" s="30" t="s">
        <v>58</v>
      </c>
      <c r="F11" s="29" t="s">
        <v>42</v>
      </c>
      <c r="G11" s="29" t="s">
        <v>53</v>
      </c>
      <c r="H11" s="29" t="s">
        <v>54</v>
      </c>
      <c r="I11" s="54">
        <v>45717</v>
      </c>
      <c r="J11" s="54">
        <v>45962</v>
      </c>
      <c r="K11" s="55" t="s">
        <v>59</v>
      </c>
      <c r="L11" s="56">
        <v>500</v>
      </c>
      <c r="M11" s="56">
        <v>500</v>
      </c>
      <c r="N11" s="57">
        <v>340</v>
      </c>
      <c r="O11" s="57">
        <v>90</v>
      </c>
      <c r="P11" s="57">
        <v>35</v>
      </c>
      <c r="Q11" s="57">
        <v>35</v>
      </c>
      <c r="R11" s="73">
        <v>0</v>
      </c>
      <c r="S11" s="73">
        <v>0</v>
      </c>
      <c r="T11" s="73">
        <v>0</v>
      </c>
      <c r="U11" s="73">
        <v>0</v>
      </c>
      <c r="V11" s="28">
        <v>50</v>
      </c>
      <c r="W11" s="73" t="s">
        <v>60</v>
      </c>
      <c r="X11" s="73" t="s">
        <v>61</v>
      </c>
      <c r="Y11" s="73" t="s">
        <v>62</v>
      </c>
      <c r="Z11" s="73" t="s">
        <v>63</v>
      </c>
      <c r="AA11" s="55"/>
    </row>
    <row r="12" s="1" customFormat="1" ht="156" customHeight="1" spans="1:27">
      <c r="A12" s="27">
        <v>4</v>
      </c>
      <c r="B12" s="28" t="s">
        <v>37</v>
      </c>
      <c r="C12" s="29" t="s">
        <v>64</v>
      </c>
      <c r="D12" s="28" t="s">
        <v>65</v>
      </c>
      <c r="E12" s="30" t="s">
        <v>66</v>
      </c>
      <c r="F12" s="29" t="s">
        <v>42</v>
      </c>
      <c r="G12" s="29" t="s">
        <v>53</v>
      </c>
      <c r="H12" s="29" t="s">
        <v>54</v>
      </c>
      <c r="I12" s="54">
        <v>45717</v>
      </c>
      <c r="J12" s="54">
        <v>45962</v>
      </c>
      <c r="K12" s="55" t="s">
        <v>67</v>
      </c>
      <c r="L12" s="56">
        <v>520</v>
      </c>
      <c r="M12" s="56">
        <v>520</v>
      </c>
      <c r="N12" s="57">
        <v>360</v>
      </c>
      <c r="O12" s="57">
        <v>90</v>
      </c>
      <c r="P12" s="57">
        <v>36</v>
      </c>
      <c r="Q12" s="57">
        <v>34</v>
      </c>
      <c r="R12" s="73">
        <v>0</v>
      </c>
      <c r="S12" s="73">
        <v>0</v>
      </c>
      <c r="T12" s="73">
        <v>0</v>
      </c>
      <c r="U12" s="73">
        <v>0</v>
      </c>
      <c r="V12" s="28">
        <v>50</v>
      </c>
      <c r="W12" s="73" t="s">
        <v>68</v>
      </c>
      <c r="X12" s="73" t="s">
        <v>69</v>
      </c>
      <c r="Y12" s="73" t="s">
        <v>70</v>
      </c>
      <c r="Z12" s="73" t="s">
        <v>71</v>
      </c>
      <c r="AA12" s="29"/>
    </row>
    <row r="13" s="1" customFormat="1" ht="173" customHeight="1" spans="1:27">
      <c r="A13" s="27">
        <v>5</v>
      </c>
      <c r="B13" s="28" t="s">
        <v>37</v>
      </c>
      <c r="C13" s="29" t="s">
        <v>72</v>
      </c>
      <c r="D13" s="28" t="s">
        <v>73</v>
      </c>
      <c r="E13" s="31" t="s">
        <v>74</v>
      </c>
      <c r="F13" s="29" t="s">
        <v>42</v>
      </c>
      <c r="G13" s="29" t="s">
        <v>53</v>
      </c>
      <c r="H13" s="29" t="s">
        <v>54</v>
      </c>
      <c r="I13" s="54">
        <v>45717</v>
      </c>
      <c r="J13" s="54">
        <v>45962</v>
      </c>
      <c r="K13" s="55" t="s">
        <v>75</v>
      </c>
      <c r="L13" s="56">
        <v>1200</v>
      </c>
      <c r="M13" s="56">
        <v>1200</v>
      </c>
      <c r="N13" s="57">
        <v>840</v>
      </c>
      <c r="O13" s="57">
        <v>216</v>
      </c>
      <c r="P13" s="57">
        <v>86</v>
      </c>
      <c r="Q13" s="56">
        <v>58</v>
      </c>
      <c r="R13" s="73">
        <v>0</v>
      </c>
      <c r="S13" s="73">
        <v>0</v>
      </c>
      <c r="T13" s="73">
        <v>0</v>
      </c>
      <c r="U13" s="73">
        <v>0</v>
      </c>
      <c r="V13" s="28">
        <v>150</v>
      </c>
      <c r="W13" s="73" t="s">
        <v>76</v>
      </c>
      <c r="X13" s="73" t="s">
        <v>77</v>
      </c>
      <c r="Y13" s="73" t="s">
        <v>78</v>
      </c>
      <c r="Z13" s="73" t="s">
        <v>79</v>
      </c>
      <c r="AA13" s="55"/>
    </row>
    <row r="14" s="1" customFormat="1" ht="67" customHeight="1" spans="1:27">
      <c r="A14" s="27">
        <v>6</v>
      </c>
      <c r="B14" s="28" t="s">
        <v>37</v>
      </c>
      <c r="C14" s="29" t="s">
        <v>80</v>
      </c>
      <c r="D14" s="28" t="s">
        <v>81</v>
      </c>
      <c r="E14" s="31" t="s">
        <v>82</v>
      </c>
      <c r="F14" s="29" t="s">
        <v>42</v>
      </c>
      <c r="G14" s="29" t="s">
        <v>83</v>
      </c>
      <c r="H14" s="29" t="s">
        <v>84</v>
      </c>
      <c r="I14" s="54">
        <v>45839</v>
      </c>
      <c r="J14" s="54">
        <v>45962</v>
      </c>
      <c r="K14" s="55" t="s">
        <v>85</v>
      </c>
      <c r="L14" s="56">
        <v>400</v>
      </c>
      <c r="M14" s="56">
        <v>400</v>
      </c>
      <c r="N14" s="57">
        <v>0</v>
      </c>
      <c r="O14" s="57">
        <v>400</v>
      </c>
      <c r="P14" s="57">
        <v>0</v>
      </c>
      <c r="Q14" s="56">
        <v>0</v>
      </c>
      <c r="R14" s="73"/>
      <c r="S14" s="73"/>
      <c r="T14" s="73"/>
      <c r="U14" s="73"/>
      <c r="V14" s="28">
        <v>30</v>
      </c>
      <c r="W14" s="73" t="s">
        <v>86</v>
      </c>
      <c r="X14" s="73" t="s">
        <v>68</v>
      </c>
      <c r="Y14" s="73" t="s">
        <v>87</v>
      </c>
      <c r="Z14" s="73" t="s">
        <v>87</v>
      </c>
      <c r="AA14" s="55"/>
    </row>
    <row r="15" s="1" customFormat="1" ht="67" customHeight="1" spans="1:27">
      <c r="A15" s="27">
        <v>7</v>
      </c>
      <c r="B15" s="28" t="s">
        <v>37</v>
      </c>
      <c r="C15" s="29" t="s">
        <v>88</v>
      </c>
      <c r="D15" s="28" t="s">
        <v>89</v>
      </c>
      <c r="E15" s="31" t="s">
        <v>90</v>
      </c>
      <c r="F15" s="29" t="s">
        <v>42</v>
      </c>
      <c r="G15" s="29" t="s">
        <v>83</v>
      </c>
      <c r="H15" s="29" t="s">
        <v>84</v>
      </c>
      <c r="I15" s="54">
        <v>45839</v>
      </c>
      <c r="J15" s="54">
        <v>45962</v>
      </c>
      <c r="K15" s="55" t="s">
        <v>91</v>
      </c>
      <c r="L15" s="56">
        <v>30</v>
      </c>
      <c r="M15" s="56">
        <v>30</v>
      </c>
      <c r="N15" s="57">
        <v>30</v>
      </c>
      <c r="O15" s="57">
        <v>0</v>
      </c>
      <c r="P15" s="57">
        <v>0</v>
      </c>
      <c r="Q15" s="56">
        <v>0</v>
      </c>
      <c r="R15" s="73"/>
      <c r="S15" s="73"/>
      <c r="T15" s="73"/>
      <c r="U15" s="73"/>
      <c r="V15" s="28">
        <v>4</v>
      </c>
      <c r="W15" s="75">
        <v>106</v>
      </c>
      <c r="X15" s="75">
        <v>421</v>
      </c>
      <c r="Y15" s="75">
        <v>7</v>
      </c>
      <c r="Z15" s="75">
        <v>17</v>
      </c>
      <c r="AA15" s="55"/>
    </row>
    <row r="16" s="1" customFormat="1" ht="67" customHeight="1" spans="1:27">
      <c r="A16" s="27">
        <v>8</v>
      </c>
      <c r="B16" s="28" t="s">
        <v>37</v>
      </c>
      <c r="C16" s="29" t="s">
        <v>92</v>
      </c>
      <c r="D16" s="28" t="s">
        <v>93</v>
      </c>
      <c r="E16" s="31" t="s">
        <v>94</v>
      </c>
      <c r="F16" s="29" t="s">
        <v>42</v>
      </c>
      <c r="G16" s="29" t="s">
        <v>95</v>
      </c>
      <c r="H16" s="29" t="s">
        <v>96</v>
      </c>
      <c r="I16" s="54">
        <v>45901</v>
      </c>
      <c r="J16" s="54">
        <v>45962</v>
      </c>
      <c r="K16" s="55" t="s">
        <v>97</v>
      </c>
      <c r="L16" s="56">
        <v>70</v>
      </c>
      <c r="M16" s="56">
        <v>70</v>
      </c>
      <c r="N16" s="57">
        <v>70</v>
      </c>
      <c r="O16" s="57">
        <v>0</v>
      </c>
      <c r="P16" s="57">
        <v>0</v>
      </c>
      <c r="Q16" s="56">
        <v>0</v>
      </c>
      <c r="R16" s="73"/>
      <c r="S16" s="73"/>
      <c r="T16" s="73"/>
      <c r="U16" s="73"/>
      <c r="V16" s="28">
        <v>5</v>
      </c>
      <c r="W16" s="73" t="s">
        <v>76</v>
      </c>
      <c r="X16" s="73" t="s">
        <v>77</v>
      </c>
      <c r="Y16" s="73" t="s">
        <v>78</v>
      </c>
      <c r="Z16" s="73" t="s">
        <v>79</v>
      </c>
      <c r="AA16" s="55"/>
    </row>
    <row r="17" s="1" customFormat="1" ht="159" customHeight="1" spans="1:27">
      <c r="A17" s="27">
        <v>9</v>
      </c>
      <c r="B17" s="28" t="s">
        <v>37</v>
      </c>
      <c r="C17" s="29" t="s">
        <v>98</v>
      </c>
      <c r="D17" s="28" t="s">
        <v>99</v>
      </c>
      <c r="E17" s="30" t="s">
        <v>100</v>
      </c>
      <c r="F17" s="29" t="s">
        <v>42</v>
      </c>
      <c r="G17" s="29" t="s">
        <v>53</v>
      </c>
      <c r="H17" s="29" t="s">
        <v>54</v>
      </c>
      <c r="I17" s="54">
        <v>45717</v>
      </c>
      <c r="J17" s="54">
        <v>45839</v>
      </c>
      <c r="K17" s="55" t="s">
        <v>101</v>
      </c>
      <c r="L17" s="56">
        <v>260</v>
      </c>
      <c r="M17" s="56">
        <v>260</v>
      </c>
      <c r="N17" s="57">
        <v>182</v>
      </c>
      <c r="O17" s="57">
        <v>45</v>
      </c>
      <c r="P17" s="57">
        <v>21</v>
      </c>
      <c r="Q17" s="57">
        <v>12</v>
      </c>
      <c r="R17" s="73">
        <v>0</v>
      </c>
      <c r="S17" s="73">
        <v>0</v>
      </c>
      <c r="T17" s="73">
        <v>0</v>
      </c>
      <c r="U17" s="73">
        <v>0</v>
      </c>
      <c r="V17" s="28">
        <v>6</v>
      </c>
      <c r="W17" s="73">
        <v>70</v>
      </c>
      <c r="X17" s="73">
        <v>227</v>
      </c>
      <c r="Y17" s="73">
        <v>20</v>
      </c>
      <c r="Z17" s="73">
        <v>45</v>
      </c>
      <c r="AA17" s="55"/>
    </row>
    <row r="18" s="1" customFormat="1" ht="20" customHeight="1" spans="1:27">
      <c r="A18" s="32" t="s">
        <v>102</v>
      </c>
      <c r="B18" s="32"/>
      <c r="C18" s="32"/>
      <c r="D18" s="32"/>
      <c r="E18" s="32">
        <v>3</v>
      </c>
      <c r="F18" s="26"/>
      <c r="G18" s="26"/>
      <c r="H18" s="26"/>
      <c r="I18" s="26"/>
      <c r="J18" s="26"/>
      <c r="K18" s="58"/>
      <c r="L18" s="59">
        <f t="shared" ref="L18:Q18" si="3">L19+L20+L21</f>
        <v>3555.78051</v>
      </c>
      <c r="M18" s="59">
        <f t="shared" si="3"/>
        <v>3555.78051</v>
      </c>
      <c r="N18" s="53">
        <f t="shared" si="3"/>
        <v>2455</v>
      </c>
      <c r="O18" s="59">
        <f t="shared" si="3"/>
        <v>656.25051</v>
      </c>
      <c r="P18" s="53">
        <f t="shared" si="3"/>
        <v>242</v>
      </c>
      <c r="Q18" s="76">
        <f t="shared" si="3"/>
        <v>202.53</v>
      </c>
      <c r="R18" s="77">
        <v>0</v>
      </c>
      <c r="S18" s="77">
        <v>0</v>
      </c>
      <c r="T18" s="77">
        <v>0</v>
      </c>
      <c r="U18" s="77">
        <v>0</v>
      </c>
      <c r="V18" s="76"/>
      <c r="W18" s="76"/>
      <c r="X18" s="76"/>
      <c r="Y18" s="76"/>
      <c r="Z18" s="76"/>
      <c r="AA18" s="76"/>
    </row>
    <row r="19" s="1" customFormat="1" ht="189" customHeight="1" spans="1:27">
      <c r="A19" s="33">
        <v>1</v>
      </c>
      <c r="B19" s="28" t="s">
        <v>37</v>
      </c>
      <c r="C19" s="28" t="s">
        <v>103</v>
      </c>
      <c r="D19" s="28" t="s">
        <v>104</v>
      </c>
      <c r="E19" s="34" t="s">
        <v>105</v>
      </c>
      <c r="F19" s="29" t="s">
        <v>42</v>
      </c>
      <c r="G19" s="29" t="s">
        <v>53</v>
      </c>
      <c r="H19" s="29" t="s">
        <v>54</v>
      </c>
      <c r="I19" s="54">
        <v>45717</v>
      </c>
      <c r="J19" s="54">
        <v>45962</v>
      </c>
      <c r="K19" s="55" t="s">
        <v>106</v>
      </c>
      <c r="L19" s="57">
        <v>2600</v>
      </c>
      <c r="M19" s="57">
        <v>2600</v>
      </c>
      <c r="N19" s="60">
        <v>1820</v>
      </c>
      <c r="O19" s="60">
        <v>442</v>
      </c>
      <c r="P19" s="60">
        <v>182</v>
      </c>
      <c r="Q19" s="60">
        <v>156</v>
      </c>
      <c r="R19" s="73">
        <v>0</v>
      </c>
      <c r="S19" s="73">
        <v>0</v>
      </c>
      <c r="T19" s="73">
        <v>0</v>
      </c>
      <c r="U19" s="73">
        <v>0</v>
      </c>
      <c r="V19" s="28"/>
      <c r="W19" s="27">
        <v>128</v>
      </c>
      <c r="X19" s="27">
        <v>481</v>
      </c>
      <c r="Y19" s="27">
        <v>9</v>
      </c>
      <c r="Z19" s="27">
        <v>30</v>
      </c>
      <c r="AA19" s="55"/>
    </row>
    <row r="20" s="1" customFormat="1" ht="152" customHeight="1" spans="1:27">
      <c r="A20" s="33">
        <v>2</v>
      </c>
      <c r="B20" s="28" t="s">
        <v>37</v>
      </c>
      <c r="C20" s="28" t="s">
        <v>107</v>
      </c>
      <c r="D20" s="35" t="s">
        <v>108</v>
      </c>
      <c r="E20" s="36" t="s">
        <v>109</v>
      </c>
      <c r="F20" s="29" t="s">
        <v>42</v>
      </c>
      <c r="G20" s="29" t="s">
        <v>53</v>
      </c>
      <c r="H20" s="29" t="s">
        <v>54</v>
      </c>
      <c r="I20" s="54">
        <v>45717</v>
      </c>
      <c r="J20" s="54">
        <v>45839</v>
      </c>
      <c r="K20" s="55" t="s">
        <v>110</v>
      </c>
      <c r="L20" s="61">
        <v>835.53</v>
      </c>
      <c r="M20" s="61">
        <v>835.53</v>
      </c>
      <c r="N20" s="57">
        <v>585</v>
      </c>
      <c r="O20" s="57">
        <v>144</v>
      </c>
      <c r="P20" s="57">
        <v>60</v>
      </c>
      <c r="Q20" s="61">
        <v>46.53</v>
      </c>
      <c r="R20" s="73">
        <v>0</v>
      </c>
      <c r="S20" s="73">
        <v>0</v>
      </c>
      <c r="T20" s="73">
        <v>0</v>
      </c>
      <c r="U20" s="73">
        <v>0</v>
      </c>
      <c r="V20" s="28"/>
      <c r="W20" s="78">
        <v>121</v>
      </c>
      <c r="X20" s="78">
        <v>475</v>
      </c>
      <c r="Y20" s="78">
        <v>9</v>
      </c>
      <c r="Z20" s="78">
        <v>25</v>
      </c>
      <c r="AA20" s="85" t="s">
        <v>111</v>
      </c>
    </row>
    <row r="21" s="1" customFormat="1" ht="78" customHeight="1" spans="1:27">
      <c r="A21" s="33">
        <v>3</v>
      </c>
      <c r="B21" s="28" t="s">
        <v>37</v>
      </c>
      <c r="C21" s="28" t="s">
        <v>112</v>
      </c>
      <c r="D21" s="35" t="s">
        <v>113</v>
      </c>
      <c r="E21" s="36" t="s">
        <v>114</v>
      </c>
      <c r="F21" s="29" t="s">
        <v>42</v>
      </c>
      <c r="G21" s="29" t="s">
        <v>53</v>
      </c>
      <c r="H21" s="29" t="s">
        <v>54</v>
      </c>
      <c r="I21" s="54">
        <v>45901</v>
      </c>
      <c r="J21" s="54">
        <v>45992</v>
      </c>
      <c r="K21" s="55" t="s">
        <v>115</v>
      </c>
      <c r="L21" s="62">
        <v>120.25051</v>
      </c>
      <c r="M21" s="62">
        <v>120.25051</v>
      </c>
      <c r="N21" s="57">
        <v>50</v>
      </c>
      <c r="O21" s="61">
        <v>70.25051</v>
      </c>
      <c r="P21" s="57">
        <v>0</v>
      </c>
      <c r="Q21" s="57">
        <v>0</v>
      </c>
      <c r="R21" s="73"/>
      <c r="S21" s="73"/>
      <c r="T21" s="73"/>
      <c r="U21" s="73"/>
      <c r="V21" s="28"/>
      <c r="W21" s="78">
        <v>85</v>
      </c>
      <c r="X21" s="78">
        <v>341</v>
      </c>
      <c r="Y21" s="78">
        <v>0</v>
      </c>
      <c r="Z21" s="78">
        <v>0</v>
      </c>
      <c r="AA21" s="85"/>
    </row>
    <row r="22" s="1" customFormat="1" ht="20" customHeight="1" spans="1:27">
      <c r="A22" s="32" t="s">
        <v>116</v>
      </c>
      <c r="B22" s="32"/>
      <c r="C22" s="32"/>
      <c r="D22" s="32"/>
      <c r="E22" s="32">
        <v>5</v>
      </c>
      <c r="F22" s="26"/>
      <c r="G22" s="26"/>
      <c r="H22" s="26"/>
      <c r="I22" s="26"/>
      <c r="J22" s="26"/>
      <c r="K22" s="58"/>
      <c r="L22" s="63">
        <f t="shared" ref="L22:Q22" si="4">L23+L24+L26+L27+L25</f>
        <v>6251</v>
      </c>
      <c r="M22" s="63">
        <f t="shared" si="4"/>
        <v>6251</v>
      </c>
      <c r="N22" s="64">
        <f t="shared" si="4"/>
        <v>3951.78051</v>
      </c>
      <c r="O22" s="64">
        <f t="shared" si="4"/>
        <v>1755.74949</v>
      </c>
      <c r="P22" s="63">
        <f t="shared" si="4"/>
        <v>226</v>
      </c>
      <c r="Q22" s="79">
        <f t="shared" si="4"/>
        <v>317.47</v>
      </c>
      <c r="R22" s="80">
        <v>0</v>
      </c>
      <c r="S22" s="80">
        <v>0</v>
      </c>
      <c r="T22" s="80">
        <v>0</v>
      </c>
      <c r="U22" s="80">
        <v>0</v>
      </c>
      <c r="V22" s="81"/>
      <c r="W22" s="80"/>
      <c r="X22" s="80"/>
      <c r="Y22" s="80"/>
      <c r="Z22" s="80"/>
      <c r="AA22" s="26"/>
    </row>
    <row r="23" s="1" customFormat="1" ht="255" customHeight="1" spans="1:27">
      <c r="A23" s="33">
        <v>1</v>
      </c>
      <c r="B23" s="28" t="s">
        <v>37</v>
      </c>
      <c r="C23" s="28" t="s">
        <v>117</v>
      </c>
      <c r="D23" s="28" t="s">
        <v>118</v>
      </c>
      <c r="E23" s="36" t="s">
        <v>119</v>
      </c>
      <c r="F23" s="29" t="s">
        <v>42</v>
      </c>
      <c r="G23" s="29" t="s">
        <v>53</v>
      </c>
      <c r="H23" s="29" t="s">
        <v>54</v>
      </c>
      <c r="I23" s="54">
        <v>45717</v>
      </c>
      <c r="J23" s="54">
        <v>45962</v>
      </c>
      <c r="K23" s="55" t="s">
        <v>120</v>
      </c>
      <c r="L23" s="60">
        <f>N23+O23+P23+Q23</f>
        <v>2450</v>
      </c>
      <c r="M23" s="60">
        <v>2450</v>
      </c>
      <c r="N23" s="65">
        <f>765.78051+1042</f>
        <v>1807.78051</v>
      </c>
      <c r="O23" s="65">
        <f>490+1.74949</f>
        <v>491.74949</v>
      </c>
      <c r="P23" s="60">
        <v>41</v>
      </c>
      <c r="Q23" s="82">
        <v>109.47</v>
      </c>
      <c r="R23" s="73">
        <v>0</v>
      </c>
      <c r="S23" s="73">
        <v>0</v>
      </c>
      <c r="T23" s="73">
        <v>0</v>
      </c>
      <c r="U23" s="73">
        <v>0</v>
      </c>
      <c r="V23" s="28"/>
      <c r="W23" s="73" t="s">
        <v>121</v>
      </c>
      <c r="X23" s="73" t="s">
        <v>122</v>
      </c>
      <c r="Y23" s="73" t="s">
        <v>123</v>
      </c>
      <c r="Z23" s="73" t="s">
        <v>124</v>
      </c>
      <c r="AA23" s="55" t="s">
        <v>125</v>
      </c>
    </row>
    <row r="24" s="1" customFormat="1" ht="347" customHeight="1" spans="1:27">
      <c r="A24" s="33">
        <v>2</v>
      </c>
      <c r="B24" s="28" t="s">
        <v>37</v>
      </c>
      <c r="C24" s="28" t="s">
        <v>126</v>
      </c>
      <c r="D24" s="28" t="s">
        <v>127</v>
      </c>
      <c r="E24" s="36" t="s">
        <v>128</v>
      </c>
      <c r="F24" s="29" t="s">
        <v>42</v>
      </c>
      <c r="G24" s="29" t="s">
        <v>53</v>
      </c>
      <c r="H24" s="29" t="s">
        <v>54</v>
      </c>
      <c r="I24" s="54">
        <v>45717</v>
      </c>
      <c r="J24" s="54">
        <v>45962</v>
      </c>
      <c r="K24" s="55" t="s">
        <v>129</v>
      </c>
      <c r="L24" s="57">
        <v>2560</v>
      </c>
      <c r="M24" s="57">
        <v>2560</v>
      </c>
      <c r="N24" s="57">
        <v>1792</v>
      </c>
      <c r="O24" s="57">
        <v>445</v>
      </c>
      <c r="P24" s="57">
        <v>185</v>
      </c>
      <c r="Q24" s="57">
        <v>138</v>
      </c>
      <c r="R24" s="73">
        <v>0</v>
      </c>
      <c r="S24" s="73">
        <v>0</v>
      </c>
      <c r="T24" s="73">
        <v>0</v>
      </c>
      <c r="U24" s="73">
        <v>0</v>
      </c>
      <c r="V24" s="28"/>
      <c r="W24" s="73" t="s">
        <v>130</v>
      </c>
      <c r="X24" s="73" t="s">
        <v>131</v>
      </c>
      <c r="Y24" s="73" t="s">
        <v>132</v>
      </c>
      <c r="Z24" s="73" t="s">
        <v>133</v>
      </c>
      <c r="AA24" s="55"/>
    </row>
    <row r="25" s="1" customFormat="1" ht="68" customHeight="1" spans="1:27">
      <c r="A25" s="33">
        <v>3</v>
      </c>
      <c r="B25" s="28" t="s">
        <v>37</v>
      </c>
      <c r="C25" s="28" t="s">
        <v>134</v>
      </c>
      <c r="D25" s="28" t="s">
        <v>40</v>
      </c>
      <c r="E25" s="36" t="s">
        <v>135</v>
      </c>
      <c r="F25" s="29" t="s">
        <v>42</v>
      </c>
      <c r="G25" s="29" t="s">
        <v>53</v>
      </c>
      <c r="H25" s="29" t="s">
        <v>54</v>
      </c>
      <c r="I25" s="54">
        <v>45901</v>
      </c>
      <c r="J25" s="54">
        <v>45992</v>
      </c>
      <c r="K25" s="55" t="s">
        <v>136</v>
      </c>
      <c r="L25" s="57">
        <v>819</v>
      </c>
      <c r="M25" s="57">
        <v>819</v>
      </c>
      <c r="N25" s="57">
        <v>0</v>
      </c>
      <c r="O25" s="57">
        <v>819</v>
      </c>
      <c r="P25" s="57">
        <v>0</v>
      </c>
      <c r="Q25" s="57">
        <v>0</v>
      </c>
      <c r="R25" s="73" t="s">
        <v>87</v>
      </c>
      <c r="S25" s="73" t="s">
        <v>87</v>
      </c>
      <c r="T25" s="73" t="s">
        <v>87</v>
      </c>
      <c r="U25" s="73" t="s">
        <v>87</v>
      </c>
      <c r="V25" s="28"/>
      <c r="W25" s="73" t="s">
        <v>137</v>
      </c>
      <c r="X25" s="73" t="s">
        <v>138</v>
      </c>
      <c r="Y25" s="73" t="s">
        <v>36</v>
      </c>
      <c r="Z25" s="73" t="s">
        <v>139</v>
      </c>
      <c r="AA25" s="55"/>
    </row>
    <row r="26" s="5" customFormat="1" ht="99" customHeight="1" spans="1:27">
      <c r="A26" s="33">
        <v>4</v>
      </c>
      <c r="B26" s="28" t="s">
        <v>37</v>
      </c>
      <c r="C26" s="28" t="s">
        <v>140</v>
      </c>
      <c r="D26" s="28" t="s">
        <v>141</v>
      </c>
      <c r="E26" s="34" t="s">
        <v>142</v>
      </c>
      <c r="F26" s="29" t="s">
        <v>42</v>
      </c>
      <c r="G26" s="29" t="s">
        <v>143</v>
      </c>
      <c r="H26" s="29" t="s">
        <v>144</v>
      </c>
      <c r="I26" s="54">
        <v>45717</v>
      </c>
      <c r="J26" s="54">
        <v>45962</v>
      </c>
      <c r="K26" s="55" t="s">
        <v>145</v>
      </c>
      <c r="L26" s="57">
        <v>180</v>
      </c>
      <c r="M26" s="57">
        <f>N26+O26+P26+Q26</f>
        <v>180</v>
      </c>
      <c r="N26" s="57">
        <v>152</v>
      </c>
      <c r="O26" s="57">
        <v>0</v>
      </c>
      <c r="P26" s="57">
        <v>0</v>
      </c>
      <c r="Q26" s="57">
        <v>28</v>
      </c>
      <c r="R26" s="73">
        <v>0</v>
      </c>
      <c r="S26" s="73">
        <v>0</v>
      </c>
      <c r="T26" s="73">
        <v>0</v>
      </c>
      <c r="U26" s="73">
        <v>0</v>
      </c>
      <c r="V26" s="28"/>
      <c r="W26" s="73" t="s">
        <v>146</v>
      </c>
      <c r="X26" s="73" t="s">
        <v>147</v>
      </c>
      <c r="Y26" s="73" t="s">
        <v>148</v>
      </c>
      <c r="Z26" s="73" t="s">
        <v>149</v>
      </c>
      <c r="AA26" s="55" t="s">
        <v>150</v>
      </c>
    </row>
    <row r="27" s="5" customFormat="1" ht="137" customHeight="1" spans="1:27">
      <c r="A27" s="33">
        <v>5</v>
      </c>
      <c r="B27" s="28" t="s">
        <v>37</v>
      </c>
      <c r="C27" s="28" t="s">
        <v>151</v>
      </c>
      <c r="D27" s="28" t="s">
        <v>152</v>
      </c>
      <c r="E27" s="34" t="s">
        <v>153</v>
      </c>
      <c r="F27" s="29" t="s">
        <v>42</v>
      </c>
      <c r="G27" s="29" t="s">
        <v>143</v>
      </c>
      <c r="H27" s="29" t="s">
        <v>144</v>
      </c>
      <c r="I27" s="54">
        <v>45717</v>
      </c>
      <c r="J27" s="54">
        <v>45962</v>
      </c>
      <c r="K27" s="55" t="s">
        <v>154</v>
      </c>
      <c r="L27" s="57">
        <v>242</v>
      </c>
      <c r="M27" s="57">
        <f>N27+O27+P27+Q27</f>
        <v>242</v>
      </c>
      <c r="N27" s="57">
        <v>200</v>
      </c>
      <c r="O27" s="57">
        <v>0</v>
      </c>
      <c r="P27" s="57">
        <v>0</v>
      </c>
      <c r="Q27" s="57">
        <v>42</v>
      </c>
      <c r="R27" s="73">
        <v>0</v>
      </c>
      <c r="S27" s="73">
        <v>0</v>
      </c>
      <c r="T27" s="73">
        <v>0</v>
      </c>
      <c r="U27" s="73">
        <v>0</v>
      </c>
      <c r="V27" s="28"/>
      <c r="W27" s="73" t="s">
        <v>155</v>
      </c>
      <c r="X27" s="73" t="s">
        <v>156</v>
      </c>
      <c r="Y27" s="73" t="s">
        <v>79</v>
      </c>
      <c r="Z27" s="73" t="s">
        <v>157</v>
      </c>
      <c r="AA27" s="55" t="s">
        <v>150</v>
      </c>
    </row>
    <row r="28" s="1" customFormat="1" ht="20" customHeight="1" spans="1:27">
      <c r="A28" s="32" t="s">
        <v>158</v>
      </c>
      <c r="B28" s="32"/>
      <c r="C28" s="32"/>
      <c r="D28" s="32"/>
      <c r="E28" s="32">
        <v>1</v>
      </c>
      <c r="F28" s="26"/>
      <c r="G28" s="26"/>
      <c r="H28" s="26"/>
      <c r="I28" s="26"/>
      <c r="J28" s="26"/>
      <c r="K28" s="58"/>
      <c r="L28" s="63">
        <f t="shared" ref="L28:Q28" si="5">L29</f>
        <v>2395</v>
      </c>
      <c r="M28" s="63">
        <f t="shared" si="5"/>
        <v>2395</v>
      </c>
      <c r="N28" s="63">
        <f t="shared" si="5"/>
        <v>1708</v>
      </c>
      <c r="O28" s="63">
        <f t="shared" si="5"/>
        <v>407</v>
      </c>
      <c r="P28" s="63">
        <f t="shared" si="5"/>
        <v>150</v>
      </c>
      <c r="Q28" s="63">
        <f t="shared" si="5"/>
        <v>130</v>
      </c>
      <c r="R28" s="80">
        <v>0</v>
      </c>
      <c r="S28" s="80">
        <v>0</v>
      </c>
      <c r="T28" s="80">
        <v>0</v>
      </c>
      <c r="U28" s="80">
        <v>0</v>
      </c>
      <c r="V28" s="81"/>
      <c r="W28" s="80"/>
      <c r="X28" s="80"/>
      <c r="Y28" s="80"/>
      <c r="Z28" s="80"/>
      <c r="AA28" s="26"/>
    </row>
    <row r="29" s="1" customFormat="1" ht="168" customHeight="1" spans="1:27">
      <c r="A29" s="33">
        <v>1</v>
      </c>
      <c r="B29" s="28" t="s">
        <v>37</v>
      </c>
      <c r="C29" s="28" t="s">
        <v>159</v>
      </c>
      <c r="D29" s="35" t="s">
        <v>160</v>
      </c>
      <c r="E29" s="36" t="s">
        <v>161</v>
      </c>
      <c r="F29" s="29" t="s">
        <v>42</v>
      </c>
      <c r="G29" s="29" t="s">
        <v>53</v>
      </c>
      <c r="H29" s="29" t="s">
        <v>54</v>
      </c>
      <c r="I29" s="54">
        <v>45717</v>
      </c>
      <c r="J29" s="54">
        <v>45962</v>
      </c>
      <c r="K29" s="55" t="s">
        <v>162</v>
      </c>
      <c r="L29" s="57">
        <v>2395</v>
      </c>
      <c r="M29" s="57">
        <v>2395</v>
      </c>
      <c r="N29" s="57">
        <v>1708</v>
      </c>
      <c r="O29" s="57">
        <v>407</v>
      </c>
      <c r="P29" s="57">
        <v>150</v>
      </c>
      <c r="Q29" s="57">
        <v>130</v>
      </c>
      <c r="R29" s="73">
        <v>0</v>
      </c>
      <c r="S29" s="73">
        <v>0</v>
      </c>
      <c r="T29" s="73">
        <v>0</v>
      </c>
      <c r="U29" s="73">
        <v>0</v>
      </c>
      <c r="V29" s="28"/>
      <c r="W29" s="73" t="s">
        <v>163</v>
      </c>
      <c r="X29" s="73" t="s">
        <v>164</v>
      </c>
      <c r="Y29" s="73" t="s">
        <v>36</v>
      </c>
      <c r="Z29" s="73" t="s">
        <v>165</v>
      </c>
      <c r="AA29" s="55"/>
    </row>
    <row r="30" s="1" customFormat="1" ht="20" customHeight="1" spans="1:27">
      <c r="A30" s="32" t="s">
        <v>166</v>
      </c>
      <c r="B30" s="32"/>
      <c r="C30" s="32"/>
      <c r="D30" s="32"/>
      <c r="E30" s="32">
        <v>1</v>
      </c>
      <c r="F30" s="26"/>
      <c r="G30" s="26"/>
      <c r="H30" s="26"/>
      <c r="I30" s="26"/>
      <c r="J30" s="26"/>
      <c r="K30" s="58"/>
      <c r="L30" s="64">
        <f t="shared" ref="L30:Q30" si="6">L31</f>
        <v>201.21949</v>
      </c>
      <c r="M30" s="64">
        <f t="shared" si="6"/>
        <v>201.21949</v>
      </c>
      <c r="N30" s="64">
        <f t="shared" si="6"/>
        <v>201.21949</v>
      </c>
      <c r="O30" s="63">
        <f t="shared" si="6"/>
        <v>0</v>
      </c>
      <c r="P30" s="63">
        <f t="shared" si="6"/>
        <v>0</v>
      </c>
      <c r="Q30" s="63">
        <f t="shared" si="6"/>
        <v>0</v>
      </c>
      <c r="R30" s="80">
        <v>0</v>
      </c>
      <c r="S30" s="80">
        <v>0</v>
      </c>
      <c r="T30" s="80">
        <v>0</v>
      </c>
      <c r="U30" s="80">
        <v>0</v>
      </c>
      <c r="V30" s="81"/>
      <c r="W30" s="80"/>
      <c r="X30" s="80"/>
      <c r="Y30" s="80"/>
      <c r="Z30" s="80"/>
      <c r="AA30" s="26"/>
    </row>
    <row r="31" s="1" customFormat="1" ht="79" customHeight="1" spans="1:27">
      <c r="A31" s="33">
        <v>1</v>
      </c>
      <c r="B31" s="28" t="s">
        <v>37</v>
      </c>
      <c r="C31" s="28" t="s">
        <v>167</v>
      </c>
      <c r="D31" s="28" t="s">
        <v>37</v>
      </c>
      <c r="E31" s="37" t="s">
        <v>168</v>
      </c>
      <c r="F31" s="29" t="s">
        <v>42</v>
      </c>
      <c r="G31" s="29" t="s">
        <v>53</v>
      </c>
      <c r="H31" s="29" t="s">
        <v>54</v>
      </c>
      <c r="I31" s="54">
        <v>45717</v>
      </c>
      <c r="J31" s="54">
        <v>45748</v>
      </c>
      <c r="K31" s="55" t="s">
        <v>169</v>
      </c>
      <c r="L31" s="65">
        <v>201.21949</v>
      </c>
      <c r="M31" s="65">
        <v>201.21949</v>
      </c>
      <c r="N31" s="65">
        <v>201.21949</v>
      </c>
      <c r="O31" s="57">
        <v>0</v>
      </c>
      <c r="P31" s="57">
        <v>0</v>
      </c>
      <c r="Q31" s="57">
        <v>0</v>
      </c>
      <c r="R31" s="73">
        <v>0</v>
      </c>
      <c r="S31" s="73">
        <v>0</v>
      </c>
      <c r="T31" s="73">
        <v>0</v>
      </c>
      <c r="U31" s="73">
        <v>0</v>
      </c>
      <c r="V31" s="28"/>
      <c r="W31" s="73"/>
      <c r="X31" s="73"/>
      <c r="Y31" s="73"/>
      <c r="Z31" s="73"/>
      <c r="AA31" s="55"/>
    </row>
    <row r="32" s="1" customFormat="1" ht="20" customHeight="1" spans="1:27">
      <c r="A32" s="32" t="s">
        <v>170</v>
      </c>
      <c r="B32" s="32"/>
      <c r="C32" s="32"/>
      <c r="D32" s="32"/>
      <c r="E32" s="32">
        <v>1</v>
      </c>
      <c r="F32" s="26"/>
      <c r="G32" s="26"/>
      <c r="H32" s="26"/>
      <c r="I32" s="26"/>
      <c r="J32" s="26"/>
      <c r="K32" s="58"/>
      <c r="L32" s="63">
        <f t="shared" ref="L32:Q32" si="7">L33</f>
        <v>30</v>
      </c>
      <c r="M32" s="63">
        <f t="shared" si="7"/>
        <v>30</v>
      </c>
      <c r="N32" s="63">
        <f t="shared" si="7"/>
        <v>0</v>
      </c>
      <c r="O32" s="63">
        <f t="shared" si="7"/>
        <v>0</v>
      </c>
      <c r="P32" s="63">
        <f t="shared" si="7"/>
        <v>0</v>
      </c>
      <c r="Q32" s="63">
        <f t="shared" si="7"/>
        <v>30</v>
      </c>
      <c r="R32" s="80">
        <v>0</v>
      </c>
      <c r="S32" s="80">
        <v>0</v>
      </c>
      <c r="T32" s="80">
        <v>0</v>
      </c>
      <c r="U32" s="80">
        <v>0</v>
      </c>
      <c r="V32" s="81"/>
      <c r="W32" s="80"/>
      <c r="X32" s="80"/>
      <c r="Y32" s="80"/>
      <c r="Z32" s="80"/>
      <c r="AA32" s="26"/>
    </row>
    <row r="33" s="1" customFormat="1" ht="109" customHeight="1" spans="1:27">
      <c r="A33" s="33">
        <v>1</v>
      </c>
      <c r="B33" s="28" t="s">
        <v>37</v>
      </c>
      <c r="C33" s="28" t="s">
        <v>171</v>
      </c>
      <c r="D33" s="28" t="s">
        <v>37</v>
      </c>
      <c r="E33" s="37" t="s">
        <v>172</v>
      </c>
      <c r="F33" s="29" t="s">
        <v>42</v>
      </c>
      <c r="G33" s="29" t="s">
        <v>53</v>
      </c>
      <c r="H33" s="29" t="s">
        <v>54</v>
      </c>
      <c r="I33" s="54">
        <v>45717</v>
      </c>
      <c r="J33" s="54">
        <v>45962</v>
      </c>
      <c r="K33" s="55" t="s">
        <v>173</v>
      </c>
      <c r="L33" s="60">
        <v>30</v>
      </c>
      <c r="M33" s="60">
        <v>30</v>
      </c>
      <c r="N33" s="57">
        <v>0</v>
      </c>
      <c r="O33" s="57">
        <v>0</v>
      </c>
      <c r="P33" s="57">
        <v>0</v>
      </c>
      <c r="Q33" s="57">
        <v>30</v>
      </c>
      <c r="R33" s="73">
        <v>0</v>
      </c>
      <c r="S33" s="73">
        <v>0</v>
      </c>
      <c r="T33" s="73">
        <v>0</v>
      </c>
      <c r="U33" s="73">
        <v>0</v>
      </c>
      <c r="V33" s="28"/>
      <c r="W33" s="73"/>
      <c r="X33" s="73"/>
      <c r="Y33" s="73"/>
      <c r="Z33" s="73"/>
      <c r="AA33" s="55"/>
    </row>
    <row r="34" s="1" customFormat="1" ht="20" customHeight="1" spans="1:27">
      <c r="A34" s="32" t="s">
        <v>174</v>
      </c>
      <c r="B34" s="32"/>
      <c r="C34" s="32"/>
      <c r="D34" s="32"/>
      <c r="E34" s="32">
        <v>1</v>
      </c>
      <c r="F34" s="26"/>
      <c r="G34" s="26"/>
      <c r="H34" s="26"/>
      <c r="I34" s="26"/>
      <c r="J34" s="26"/>
      <c r="K34" s="58"/>
      <c r="L34" s="63">
        <f t="shared" ref="L34:Q34" si="8">L35</f>
        <v>1</v>
      </c>
      <c r="M34" s="63">
        <f t="shared" si="8"/>
        <v>1</v>
      </c>
      <c r="N34" s="63">
        <f t="shared" si="8"/>
        <v>0</v>
      </c>
      <c r="O34" s="63">
        <f t="shared" si="8"/>
        <v>0</v>
      </c>
      <c r="P34" s="63">
        <f t="shared" si="8"/>
        <v>0</v>
      </c>
      <c r="Q34" s="63">
        <f t="shared" si="8"/>
        <v>1</v>
      </c>
      <c r="R34" s="80">
        <v>0</v>
      </c>
      <c r="S34" s="80">
        <v>0</v>
      </c>
      <c r="T34" s="80">
        <v>0</v>
      </c>
      <c r="U34" s="80">
        <v>0</v>
      </c>
      <c r="V34" s="81"/>
      <c r="W34" s="80"/>
      <c r="X34" s="80"/>
      <c r="Y34" s="80"/>
      <c r="Z34" s="80"/>
      <c r="AA34" s="26"/>
    </row>
    <row r="35" s="1" customFormat="1" ht="70" customHeight="1" spans="1:27">
      <c r="A35" s="33">
        <v>1</v>
      </c>
      <c r="B35" s="28" t="s">
        <v>37</v>
      </c>
      <c r="C35" s="28" t="s">
        <v>175</v>
      </c>
      <c r="D35" s="28" t="s">
        <v>37</v>
      </c>
      <c r="E35" s="37" t="s">
        <v>176</v>
      </c>
      <c r="F35" s="29" t="s">
        <v>42</v>
      </c>
      <c r="G35" s="29" t="s">
        <v>53</v>
      </c>
      <c r="H35" s="29" t="s">
        <v>54</v>
      </c>
      <c r="I35" s="54">
        <v>45717</v>
      </c>
      <c r="J35" s="54">
        <v>45962</v>
      </c>
      <c r="K35" s="55" t="s">
        <v>177</v>
      </c>
      <c r="L35" s="60">
        <v>1</v>
      </c>
      <c r="M35" s="60">
        <v>1</v>
      </c>
      <c r="N35" s="60">
        <v>0</v>
      </c>
      <c r="O35" s="57">
        <v>0</v>
      </c>
      <c r="P35" s="57">
        <v>0</v>
      </c>
      <c r="Q35" s="57">
        <v>1</v>
      </c>
      <c r="R35" s="73">
        <v>0</v>
      </c>
      <c r="S35" s="73">
        <v>0</v>
      </c>
      <c r="T35" s="73">
        <v>0</v>
      </c>
      <c r="U35" s="73">
        <v>0</v>
      </c>
      <c r="V35" s="28"/>
      <c r="W35" s="73"/>
      <c r="X35" s="73"/>
      <c r="Y35" s="73"/>
      <c r="Z35" s="73"/>
      <c r="AA35" s="55"/>
    </row>
  </sheetData>
  <mergeCells count="39">
    <mergeCell ref="A1:Z1"/>
    <mergeCell ref="A2:D2"/>
    <mergeCell ref="M2:N2"/>
    <mergeCell ref="Z2:AA2"/>
    <mergeCell ref="K3:L3"/>
    <mergeCell ref="M3:U3"/>
    <mergeCell ref="Y3:Z3"/>
    <mergeCell ref="N4:Q4"/>
    <mergeCell ref="A7:D7"/>
    <mergeCell ref="A8:D8"/>
    <mergeCell ref="A18:D18"/>
    <mergeCell ref="A22:D22"/>
    <mergeCell ref="A28:D28"/>
    <mergeCell ref="A30:D30"/>
    <mergeCell ref="A32:D32"/>
    <mergeCell ref="A34:D3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R4:R5"/>
    <mergeCell ref="S4:S5"/>
    <mergeCell ref="T4:T5"/>
    <mergeCell ref="U4:U5"/>
    <mergeCell ref="V3:V5"/>
    <mergeCell ref="W3:W5"/>
    <mergeCell ref="X3:X5"/>
    <mergeCell ref="Y4:Y5"/>
    <mergeCell ref="Z4:Z5"/>
    <mergeCell ref="AA3:A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2025-12-30T13:09:38Z</dcterms:created>
  <dcterms:modified xsi:type="dcterms:W3CDTF">2025-12-30T13:17:42Z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2052-11.1.0.8822</vt:lpwstr>
  </property>
</Properties>
</file>