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tabRatio="604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<sst xmlns="http://schemas.openxmlformats.org/spreadsheetml/2006/main" count="518" uniqueCount="244">
  <si>
    <t>财政拨款收支总表</t>
  </si>
  <si>
    <t>部门：朗县人民政府办公室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</si>
  <si>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</si>
  <si>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</si>
  <si>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</si>
  <si>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</si>
  <si>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</si>
  <si>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</si>
  <si>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</si>
  <si>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</si>
  <si>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</si>
  <si>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</si>
  <si>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</si>
  <si>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r>
      <t>(一)</t>
    </r>
    <r>
      <rPr>
        <sz val="10.5"/>
        <rFont val="宋体"/>
        <family val="0"/>
      </rPr>
      <t>一般公共服务</t>
    </r>
  </si>
  <si>
    <t>（二）政府性基金预算拨款</t>
  </si>
  <si>
    <t>（二）教育支出</t>
  </si>
  <si>
    <t>（三）文化体育与传媒支出</t>
  </si>
  <si>
    <t>（四）社会保障和就业支出</t>
  </si>
  <si>
    <t>（五）卫生健康支出</t>
  </si>
  <si>
    <t>（六）农林水支出</t>
  </si>
  <si>
    <t>（七）住房保障支出</t>
  </si>
  <si>
    <t>（八）预备费</t>
  </si>
  <si>
    <t>（九）债务付息支出</t>
  </si>
  <si>
    <t>二、上年结转</t>
  </si>
  <si>
    <t>二、结转下年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</si>
  <si>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</si>
  <si>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</si>
  <si>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</si>
  <si>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</si>
  <si>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</si>
  <si>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</si>
  <si>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</si>
  <si>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</si>
  <si>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</si>
  <si>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</si>
  <si>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</si>
  <si>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</si>
  <si>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</si>
  <si>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</si>
  <si>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</si>
  <si>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</si>
  <si>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</si>
  <si>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</si>
  <si>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</si>
  <si>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</si>
  <si>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20102</t>
  </si>
  <si>
    <t xml:space="preserve">  政协事务</t>
  </si>
  <si>
    <t xml:space="preserve">    2010202</t>
  </si>
  <si>
    <t xml:space="preserve">    一般行政管理事务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</si>
  <si>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</si>
  <si>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</si>
  <si>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</si>
  <si>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</si>
  <si>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2010399</t>
  </si>
  <si>
    <t xml:space="preserve">    其他政府办公厅（室）及相关机构事务支出</t>
  </si>
  <si>
    <t>205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</si>
  <si>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</si>
  <si>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</si>
  <si>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</si>
  <si>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</si>
  <si>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</si>
  <si>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>207</t>
  </si>
  <si>
    <t>文化旅游体育与传媒支出</t>
  </si>
  <si>
    <t xml:space="preserve">  20701</t>
  </si>
  <si>
    <t xml:space="preserve">  文化和旅游</t>
  </si>
  <si>
    <t xml:space="preserve">    2070102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</si>
  <si>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</si>
  <si>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</si>
  <si>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</si>
  <si>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</si>
  <si>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</si>
  <si>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</si>
  <si>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</si>
  <si>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</si>
  <si>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</si>
  <si>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</si>
  <si>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</si>
  <si>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</si>
  <si>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</si>
  <si>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</si>
  <si>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</si>
  <si>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</si>
  <si>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</si>
  <si>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</si>
  <si>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</si>
  <si>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</si>
  <si>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</si>
  <si>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</si>
  <si>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</si>
  <si>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</si>
  <si>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</si>
  <si>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</si>
  <si>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</si>
  <si>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</si>
  <si>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</si>
  <si>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21302</t>
  </si>
  <si>
    <t xml:space="preserve">  林业和草原</t>
  </si>
  <si>
    <t xml:space="preserve">    2130299</t>
  </si>
  <si>
    <t xml:space="preserve">    其他林业和草原支出</t>
  </si>
  <si>
    <t xml:space="preserve">  21305</t>
  </si>
  <si>
    <t xml:space="preserve">  扶贫</t>
  </si>
  <si>
    <t xml:space="preserve">    2130502</t>
  </si>
  <si>
    <t xml:space="preserve">  21308</t>
  </si>
  <si>
    <t xml:space="preserve">  普惠金融发展支出</t>
  </si>
  <si>
    <t xml:space="preserve">    2130899</t>
  </si>
  <si>
    <t xml:space="preserve">    其他普惠金融发展支出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</si>
  <si>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</si>
  <si>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</si>
  <si>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</si>
  <si>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</si>
  <si>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</si>
  <si>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</si>
  <si>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227</t>
  </si>
  <si>
    <t>预备费</t>
  </si>
  <si>
    <t>232</t>
  </si>
  <si>
    <t>债务付息支出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</si>
  <si>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</si>
  <si>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</si>
  <si>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</si>
  <si>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</si>
  <si>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</si>
  <si>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</si>
  <si>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</si>
  <si>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</si>
  <si>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</si>
  <si>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</si>
  <si>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</si>
  <si>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</si>
  <si>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</si>
  <si>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</si>
  <si>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</si>
  <si>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</si>
  <si>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</si>
  <si>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</si>
  <si>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</si>
  <si>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</si>
  <si>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</si>
  <si>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</si>
  <si>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</si>
  <si>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</si>
  <si>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</si>
  <si>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</si>
  <si>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</si>
  <si>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</si>
  <si>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</si>
  <si>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</si>
  <si>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</si>
  <si>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</si>
  <si>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</si>
  <si>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</si>
  <si>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</si>
  <si>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</si>
  <si>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</si>
  <si>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</si>
  <si>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</si>
  <si>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</si>
  <si>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</si>
  <si>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</si>
  <si>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</si>
  <si>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</si>
  <si>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</si>
  <si>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</si>
  <si>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</si>
  <si>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</si>
  <si>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</si>
  <si>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</si>
  <si>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</si>
  <si>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</si>
  <si>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</si>
  <si>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</si>
  <si>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</si>
  <si>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</si>
  <si>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</si>
  <si>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</si>
  <si>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</si>
  <si>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</si>
  <si>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</si>
  <si>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</si>
  <si>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</si>
  <si>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</si>
  <si>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</si>
  <si>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</si>
  <si>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</si>
  <si>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</si>
  <si>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</si>
  <si>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</si>
  <si>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部门：朗县人民政府办公室                   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</si>
  <si>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</si>
  <si>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</si>
  <si>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</si>
  <si>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</si>
  <si>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</si>
  <si>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</si>
  <si>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</si>
  <si>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</si>
  <si>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</si>
  <si>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</si>
  <si>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部门：朗县人民政府办公室                                                         单位：万元</t>
  </si>
  <si>
    <t>科目名称　</t>
  </si>
  <si>
    <t>单位代码　</t>
  </si>
  <si>
    <t>本年政府性基金预算财政拨款支出</t>
  </si>
  <si>
    <t>注：朗县人民政府2019年度无政府性基金安排的支出。</t>
  </si>
  <si>
    <t>部门收支总表</t>
  </si>
  <si>
    <t>部门：朗县人民政府办公室                                                                                        单位：万元</t>
  </si>
  <si>
    <t>一、一般公共预算拨款收入</t>
  </si>
  <si>
    <t>一、一般公共服务</t>
  </si>
  <si>
    <t>二、政府性基金预算拨款收入</t>
  </si>
  <si>
    <t>二、教育支出</t>
  </si>
  <si>
    <t>三、事业收入</t>
  </si>
  <si>
    <t>三、文化体育与传媒支出</t>
  </si>
  <si>
    <t>四、事业单位经营收入</t>
  </si>
  <si>
    <t>四、社会保障和就业支出</t>
  </si>
  <si>
    <t>五、其他收入</t>
  </si>
  <si>
    <t>五、卫生健康支出</t>
  </si>
  <si>
    <t>六、农林水支出</t>
  </si>
  <si>
    <t>七、住房保障支出</t>
  </si>
  <si>
    <t>八、预备费</t>
  </si>
  <si>
    <t>九、债务付息支出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</si>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</sst>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b/>
      <sz val="10"/>
      <color indexed="62"/>
      <name val="仿宋_GB2312"/>
      <family val="3"/>
    </font>
    <font>
      <b/>
      <sz val="10"/>
      <color indexed="56"/>
      <name val="仿宋_GB2312"/>
      <family val="3"/>
    </font>
    <font>
      <b/>
      <sz val="11"/>
      <color indexed="62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b/>
      <sz val="10.5"/>
      <name val="宋体"/>
      <family val="0"/>
    </font>
    <font>
      <sz val="10"/>
      <name val="宋体"/>
      <family val="0"/>
    </font>
    <font>
      <sz val="9"/>
      <color indexed="62"/>
      <name val="宋体"/>
      <family val="0"/>
    </font>
    <font>
      <sz val="10.5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0"/>
    </font>
    <font>
      <sz val="14"/>
      <name val="华文楷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4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5" borderId="1" applyNumberFormat="0" applyAlignment="0" applyProtection="0"/>
    <xf numFmtId="0" fontId="0" fillId="6" borderId="0" applyNumberFormat="0" applyBorder="0" applyAlignment="0" applyProtection="0"/>
    <xf numFmtId="0" fontId="31" fillId="5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3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7" fillId="0" borderId="4" applyNumberFormat="0" applyFill="0" applyAlignment="0" applyProtection="0"/>
    <xf numFmtId="0" fontId="31" fillId="13" borderId="0" applyNumberFormat="0" applyBorder="0" applyAlignment="0" applyProtection="0"/>
    <xf numFmtId="0" fontId="40" fillId="0" borderId="5" applyNumberFormat="0" applyFill="0" applyAlignment="0" applyProtection="0"/>
    <xf numFmtId="0" fontId="31" fillId="3" borderId="0" applyNumberFormat="0" applyBorder="0" applyAlignment="0" applyProtection="0"/>
    <xf numFmtId="0" fontId="42" fillId="4" borderId="6" applyNumberFormat="0" applyAlignment="0" applyProtection="0"/>
    <xf numFmtId="0" fontId="38" fillId="4" borderId="1" applyNumberFormat="0" applyAlignment="0" applyProtection="0"/>
    <xf numFmtId="0" fontId="46" fillId="14" borderId="7" applyNumberFormat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8" applyNumberFormat="0" applyFill="0" applyAlignment="0" applyProtection="0"/>
    <xf numFmtId="0" fontId="41" fillId="0" borderId="9" applyNumberFormat="0" applyFill="0" applyAlignment="0" applyProtection="0"/>
    <xf numFmtId="0" fontId="45" fillId="6" borderId="0" applyNumberFormat="0" applyBorder="0" applyAlignment="0" applyProtection="0"/>
    <xf numFmtId="0" fontId="3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0" fillId="18" borderId="0" applyNumberFormat="0" applyBorder="0" applyAlignment="0" applyProtection="0"/>
    <xf numFmtId="0" fontId="31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3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/>
      <protection/>
    </xf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" fontId="7" fillId="0" borderId="12" xfId="85" applyNumberFormat="1" applyFont="1" applyFill="1" applyBorder="1" applyAlignment="1" applyProtection="1">
      <alignment horizontal="right" vertical="center"/>
      <protection/>
    </xf>
    <xf numFmtId="177" fontId="4" fillId="0" borderId="12" xfId="0" applyNumberFormat="1" applyFont="1" applyBorder="1" applyAlignment="1">
      <alignment horizontal="left" vertical="center"/>
    </xf>
    <xf numFmtId="43" fontId="4" fillId="0" borderId="12" xfId="15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43" fontId="16" fillId="0" borderId="12" xfId="15" applyFont="1" applyBorder="1" applyAlignment="1">
      <alignment horizontal="center" vertical="center" wrapText="1"/>
    </xf>
    <xf numFmtId="0" fontId="6" fillId="0" borderId="12" xfId="15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43" fontId="6" fillId="0" borderId="12" xfId="15" applyFont="1" applyBorder="1" applyAlignment="1">
      <alignment horizontal="center" vertical="center" wrapText="1"/>
    </xf>
    <xf numFmtId="0" fontId="7" fillId="0" borderId="12" xfId="85" applyNumberFormat="1" applyFont="1" applyFill="1" applyBorder="1" applyAlignment="1" applyProtection="1">
      <alignment horizontal="right" vertical="center"/>
      <protection/>
    </xf>
    <xf numFmtId="4" fontId="17" fillId="0" borderId="12" xfId="85" applyNumberFormat="1" applyFont="1" applyFill="1" applyBorder="1" applyAlignment="1" applyProtection="1">
      <alignment horizontal="right" vertical="center"/>
      <protection/>
    </xf>
    <xf numFmtId="0" fontId="18" fillId="0" borderId="12" xfId="15" applyNumberFormat="1" applyFont="1" applyBorder="1" applyAlignment="1">
      <alignment horizontal="right" vertical="center" wrapText="1"/>
    </xf>
    <xf numFmtId="0" fontId="2" fillId="0" borderId="12" xfId="15" applyNumberFormat="1" applyFont="1" applyBorder="1" applyAlignment="1">
      <alignment horizontal="right" vertical="center" wrapText="1"/>
    </xf>
    <xf numFmtId="43" fontId="6" fillId="0" borderId="12" xfId="15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left" vertical="center" wrapText="1"/>
    </xf>
    <xf numFmtId="43" fontId="24" fillId="0" borderId="12" xfId="15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justify" vertical="center" wrapText="1"/>
    </xf>
    <xf numFmtId="43" fontId="24" fillId="0" borderId="12" xfId="15" applyFont="1" applyBorder="1" applyAlignment="1">
      <alignment horizontal="justify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3" fontId="16" fillId="0" borderId="12" xfId="15" applyFont="1" applyBorder="1" applyAlignment="1">
      <alignment horizontal="justify" vertical="center" wrapText="1"/>
    </xf>
    <xf numFmtId="0" fontId="24" fillId="0" borderId="12" xfId="0" applyFont="1" applyBorder="1" applyAlignment="1">
      <alignment vertical="center"/>
    </xf>
    <xf numFmtId="43" fontId="24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43" fontId="16" fillId="0" borderId="0" xfId="15" applyFont="1" applyBorder="1" applyAlignment="1">
      <alignment horizontal="center" vertical="center" wrapText="1"/>
    </xf>
    <xf numFmtId="43" fontId="16" fillId="0" borderId="0" xfId="15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176" fontId="28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justify" vertical="center" wrapText="1"/>
    </xf>
    <xf numFmtId="43" fontId="4" fillId="0" borderId="12" xfId="15" applyFont="1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28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</cellXfs>
  <cellStyles count="75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40% - 着色 3" xfId="21"/>
    <cellStyle name="Currency [0]" xfId="22"/>
    <cellStyle name="标题" xfId="23"/>
    <cellStyle name="输入" xfId="24"/>
    <cellStyle name="20% - 强调文字颜色 3" xfId="25"/>
    <cellStyle name="60% - 着色 2" xfId="26"/>
    <cellStyle name="40% - 强调文字颜色 3" xfId="27"/>
    <cellStyle name="差" xfId="28"/>
    <cellStyle name="60% - 强调文字颜色 3" xfId="29"/>
    <cellStyle name="Hyperlink" xfId="30"/>
    <cellStyle name="Followed Hyperlink" xfId="31"/>
    <cellStyle name="20% - 着色 4" xfId="32"/>
    <cellStyle name="注释" xfId="33"/>
    <cellStyle name="60% - 强调文字颜色 2" xfId="34"/>
    <cellStyle name="标题 4" xfId="35"/>
    <cellStyle name="警告文本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常规 2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着色 2" xfId="78"/>
    <cellStyle name="20% - 着色 6" xfId="79"/>
    <cellStyle name="40% - 着色 2" xfId="80"/>
    <cellStyle name="40% - 着色 4" xfId="81"/>
    <cellStyle name="40% - 着色 5" xfId="82"/>
    <cellStyle name="40% - 着色 6" xfId="83"/>
    <cellStyle name="60% - 着色 6" xfId="84"/>
    <cellStyle name="常规 2" xfId="85"/>
    <cellStyle name="着色 3" xfId="86"/>
    <cellStyle name="着色 4" xfId="87"/>
    <cellStyle name="着色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1">
      <selection activeCell="E22" sqref="E6:E22"/>
    </sheetView>
  </sheetViews>
  <sheetFormatPr defaultColWidth="9.00390625" defaultRowHeight="13.5"/>
  <cols>
    <col min="1" max="1" width="24.25390625" style="116" customWidth="1"/>
    <col min="2" max="2" width="21.00390625" style="116" customWidth="1"/>
    <col min="3" max="3" width="28.625" style="116" customWidth="1"/>
    <col min="4" max="4" width="19.50390625" style="116" customWidth="1"/>
    <col min="5" max="5" width="20.00390625" style="116" customWidth="1"/>
    <col min="6" max="6" width="20.25390625" style="116" customWidth="1"/>
    <col min="7" max="7" width="12.625" style="116" bestFit="1" customWidth="1"/>
    <col min="8" max="16384" width="9.00390625" style="116" customWidth="1"/>
  </cols>
  <sheetData>
    <row r="1" spans="1:6" s="116" customFormat="1" ht="27.75" customHeight="1">
      <c r="A1" s="118" t="s">
        <v>0</v>
      </c>
      <c r="B1" s="118"/>
      <c r="C1" s="118"/>
      <c r="D1" s="118"/>
      <c r="E1" s="118"/>
      <c r="F1" s="118"/>
    </row>
    <row r="2" spans="1:6" s="1" customFormat="1" ht="16.5" customHeight="1">
      <c r="A2" s="76" t="s">
        <v>1</v>
      </c>
      <c r="B2" s="76"/>
      <c r="C2" s="76"/>
      <c r="D2" s="76"/>
      <c r="E2" s="119" t="s">
        <v>2</v>
      </c>
      <c r="F2" s="119"/>
    </row>
    <row r="3" spans="1:6" s="116" customFormat="1" ht="18.75" customHeight="1">
      <c r="A3" s="120" t="s">
        <v>3</v>
      </c>
      <c r="B3" s="121"/>
      <c r="C3" s="120" t="s">
        <v>4</v>
      </c>
      <c r="D3" s="122"/>
      <c r="E3" s="122"/>
      <c r="F3" s="121"/>
    </row>
    <row r="4" spans="1:6" s="116" customFormat="1" ht="24.75" customHeight="1">
      <c r="A4" s="78" t="s">
        <v>5</v>
      </c>
      <c r="B4" s="78" t="s">
        <v>6</v>
      </c>
      <c r="C4" s="78" t="s">
        <v>5</v>
      </c>
      <c r="D4" s="78" t="s">
        <v>7</v>
      </c>
      <c r="E4" s="123" t="s">
        <v>8</v>
      </c>
      <c r="F4" s="123" t="s">
        <v>9</v>
      </c>
    </row>
    <row r="5" spans="1:7" s="116" customFormat="1" ht="21" customHeight="1">
      <c r="A5" s="100" t="s">
        <v>10</v>
      </c>
      <c r="B5" s="46">
        <v>6209.94</v>
      </c>
      <c r="C5" s="87" t="s">
        <v>11</v>
      </c>
      <c r="D5" s="46">
        <v>6209.94</v>
      </c>
      <c r="E5" s="47">
        <v>6209.94</v>
      </c>
      <c r="F5" s="46">
        <f>SUM(F6:F21)</f>
        <v>0</v>
      </c>
      <c r="G5" s="124"/>
    </row>
    <row r="6" spans="1:7" s="116" customFormat="1" ht="21" customHeight="1">
      <c r="A6" s="125" t="s">
        <v>12</v>
      </c>
      <c r="B6" s="126">
        <f>B5</f>
        <v>6209.94</v>
      </c>
      <c r="C6" s="48" t="s">
        <v>13</v>
      </c>
      <c r="D6" s="47">
        <v>3525.31</v>
      </c>
      <c r="E6" s="47">
        <v>3525.31</v>
      </c>
      <c r="F6" s="46"/>
      <c r="G6" s="124"/>
    </row>
    <row r="7" spans="1:7" s="116" customFormat="1" ht="21" customHeight="1">
      <c r="A7" s="125" t="s">
        <v>14</v>
      </c>
      <c r="B7" s="126"/>
      <c r="C7" s="48" t="s">
        <v>15</v>
      </c>
      <c r="D7" s="47">
        <v>843.6</v>
      </c>
      <c r="E7" s="47">
        <v>843.6</v>
      </c>
      <c r="F7" s="46"/>
      <c r="G7" s="124"/>
    </row>
    <row r="8" spans="1:7" s="116" customFormat="1" ht="21" customHeight="1">
      <c r="A8" s="100"/>
      <c r="B8" s="126">
        <v>0</v>
      </c>
      <c r="C8" s="48" t="s">
        <v>16</v>
      </c>
      <c r="D8" s="50">
        <v>448.83</v>
      </c>
      <c r="E8" s="50">
        <v>448.83</v>
      </c>
      <c r="F8" s="46"/>
      <c r="G8" s="124"/>
    </row>
    <row r="9" spans="1:7" s="116" customFormat="1" ht="21" customHeight="1">
      <c r="A9" s="100"/>
      <c r="B9" s="126"/>
      <c r="C9" s="48" t="s">
        <v>17</v>
      </c>
      <c r="D9" s="50">
        <v>72.85</v>
      </c>
      <c r="E9" s="50">
        <v>72.85</v>
      </c>
      <c r="F9" s="46"/>
      <c r="G9" s="124"/>
    </row>
    <row r="10" spans="1:7" s="116" customFormat="1" ht="21" customHeight="1">
      <c r="A10" s="100"/>
      <c r="B10" s="126"/>
      <c r="C10" s="48" t="s">
        <v>18</v>
      </c>
      <c r="D10" s="47">
        <v>38.33</v>
      </c>
      <c r="E10" s="47">
        <v>38.33</v>
      </c>
      <c r="F10" s="46"/>
      <c r="G10" s="124"/>
    </row>
    <row r="11" spans="1:7" s="116" customFormat="1" ht="21" customHeight="1">
      <c r="A11" s="100"/>
      <c r="B11" s="126"/>
      <c r="C11" s="48" t="s">
        <v>19</v>
      </c>
      <c r="D11" s="47">
        <v>588.8</v>
      </c>
      <c r="E11" s="47">
        <v>588.8</v>
      </c>
      <c r="F11" s="46"/>
      <c r="G11" s="124"/>
    </row>
    <row r="12" spans="1:7" s="116" customFormat="1" ht="21" customHeight="1">
      <c r="A12" s="100"/>
      <c r="B12" s="126">
        <v>0</v>
      </c>
      <c r="C12" s="48" t="s">
        <v>20</v>
      </c>
      <c r="D12" s="52">
        <v>40.22</v>
      </c>
      <c r="E12" s="52">
        <v>40.22</v>
      </c>
      <c r="F12" s="46"/>
      <c r="G12" s="124"/>
    </row>
    <row r="13" spans="1:7" s="116" customFormat="1" ht="21" customHeight="1">
      <c r="A13" s="100"/>
      <c r="B13" s="126">
        <v>0</v>
      </c>
      <c r="C13" s="48" t="s">
        <v>21</v>
      </c>
      <c r="D13" s="47">
        <v>547</v>
      </c>
      <c r="E13" s="47">
        <v>547</v>
      </c>
      <c r="F13" s="46"/>
      <c r="G13" s="124"/>
    </row>
    <row r="14" spans="1:7" s="116" customFormat="1" ht="21" customHeight="1">
      <c r="A14" s="100"/>
      <c r="B14" s="126"/>
      <c r="C14" s="48" t="s">
        <v>22</v>
      </c>
      <c r="D14" s="47">
        <v>105</v>
      </c>
      <c r="E14" s="47">
        <v>105</v>
      </c>
      <c r="F14" s="46"/>
      <c r="G14" s="124"/>
    </row>
    <row r="15" spans="1:7" s="116" customFormat="1" ht="21" customHeight="1">
      <c r="A15" s="100"/>
      <c r="B15" s="126"/>
      <c r="C15" s="48"/>
      <c r="D15" s="47"/>
      <c r="E15" s="47"/>
      <c r="F15" s="46"/>
      <c r="G15" s="124"/>
    </row>
    <row r="16" spans="1:7" s="116" customFormat="1" ht="21" customHeight="1">
      <c r="A16" s="100"/>
      <c r="B16" s="126"/>
      <c r="C16" s="48"/>
      <c r="D16" s="47"/>
      <c r="E16" s="53"/>
      <c r="F16" s="46"/>
      <c r="G16" s="124"/>
    </row>
    <row r="17" spans="1:7" s="116" customFormat="1" ht="21" customHeight="1">
      <c r="A17" s="100"/>
      <c r="B17" s="126">
        <v>0</v>
      </c>
      <c r="C17" s="48"/>
      <c r="D17" s="47"/>
      <c r="E17" s="47"/>
      <c r="F17" s="46"/>
      <c r="G17" s="124"/>
    </row>
    <row r="18" spans="1:6" s="116" customFormat="1" ht="21" customHeight="1">
      <c r="A18" s="100" t="s">
        <v>23</v>
      </c>
      <c r="B18" s="126">
        <v>801.12</v>
      </c>
      <c r="C18" s="100"/>
      <c r="D18" s="126"/>
      <c r="E18" s="126"/>
      <c r="F18" s="46"/>
    </row>
    <row r="19" spans="1:6" s="116" customFormat="1" ht="21" customHeight="1">
      <c r="A19" s="100" t="s">
        <v>12</v>
      </c>
      <c r="B19" s="126">
        <v>801.12</v>
      </c>
      <c r="C19" s="100"/>
      <c r="D19" s="126"/>
      <c r="E19" s="46"/>
      <c r="F19" s="46"/>
    </row>
    <row r="20" spans="1:6" s="116" customFormat="1" ht="21" customHeight="1">
      <c r="A20" s="100" t="s">
        <v>14</v>
      </c>
      <c r="B20" s="46"/>
      <c r="C20" s="100"/>
      <c r="D20" s="46"/>
      <c r="E20" s="46"/>
      <c r="F20" s="46"/>
    </row>
    <row r="21" spans="1:6" s="116" customFormat="1" ht="21" customHeight="1">
      <c r="A21" s="87"/>
      <c r="B21" s="46"/>
      <c r="C21" s="100"/>
      <c r="D21" s="46"/>
      <c r="E21" s="46"/>
      <c r="F21" s="46"/>
    </row>
    <row r="22" spans="1:6" s="116" customFormat="1" ht="21" customHeight="1">
      <c r="A22" s="87"/>
      <c r="B22" s="46"/>
      <c r="C22" s="100" t="s">
        <v>24</v>
      </c>
      <c r="D22" s="126">
        <v>801.12</v>
      </c>
      <c r="E22" s="126">
        <v>801.12</v>
      </c>
      <c r="F22" s="87"/>
    </row>
    <row r="23" spans="1:6" s="116" customFormat="1" ht="21" customHeight="1">
      <c r="A23" s="87"/>
      <c r="B23" s="46"/>
      <c r="C23" s="87"/>
      <c r="D23" s="87"/>
      <c r="E23" s="87"/>
      <c r="F23" s="87"/>
    </row>
    <row r="24" spans="1:8" s="116" customFormat="1" ht="21" customHeight="1">
      <c r="A24" s="87" t="s">
        <v>25</v>
      </c>
      <c r="B24" s="127">
        <v>7011.06</v>
      </c>
      <c r="C24" s="87" t="s">
        <v>26</v>
      </c>
      <c r="D24" s="127">
        <v>7011.06</v>
      </c>
      <c r="E24" s="127">
        <v>7011.06</v>
      </c>
      <c r="F24" s="87"/>
      <c r="H24" s="128"/>
    </row>
    <row r="25" s="117" customFormat="1" ht="14.25">
      <c r="A25" s="129" t="s">
        <v>27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6986111111111111" right="0.6986111111111111" top="0.34930555555555554" bottom="0.5895833333333333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4">
      <selection activeCell="B27" sqref="B27"/>
    </sheetView>
  </sheetViews>
  <sheetFormatPr defaultColWidth="9.00390625" defaultRowHeight="13.5"/>
  <cols>
    <col min="1" max="1" width="13.875" style="23" customWidth="1"/>
    <col min="2" max="2" width="44.00390625" style="23" customWidth="1"/>
    <col min="3" max="3" width="12.625" style="23" customWidth="1"/>
    <col min="4" max="4" width="14.00390625" style="23" customWidth="1"/>
    <col min="5" max="5" width="14.75390625" style="23" customWidth="1"/>
    <col min="6" max="6" width="18.125" style="23" customWidth="1"/>
    <col min="7" max="7" width="13.625" style="23" customWidth="1"/>
    <col min="8" max="16384" width="9.00390625" style="23" customWidth="1"/>
  </cols>
  <sheetData>
    <row r="1" spans="1:7" s="23" customFormat="1" ht="36" customHeight="1">
      <c r="A1" s="112" t="s">
        <v>28</v>
      </c>
      <c r="B1" s="112"/>
      <c r="C1" s="112"/>
      <c r="D1" s="112"/>
      <c r="E1" s="112"/>
      <c r="F1" s="112"/>
      <c r="G1" s="112"/>
    </row>
    <row r="2" spans="1:7" s="109" customFormat="1" ht="22.5" customHeight="1">
      <c r="A2" s="113" t="s">
        <v>1</v>
      </c>
      <c r="B2" s="113"/>
      <c r="C2" s="113"/>
      <c r="D2" s="113"/>
      <c r="E2" s="114" t="s">
        <v>2</v>
      </c>
      <c r="F2" s="114"/>
      <c r="G2" s="114"/>
    </row>
    <row r="3" spans="1:7" s="110" customFormat="1" ht="36.75" customHeight="1">
      <c r="A3" s="115" t="s">
        <v>29</v>
      </c>
      <c r="B3" s="115"/>
      <c r="C3" s="115" t="s">
        <v>30</v>
      </c>
      <c r="D3" s="115"/>
      <c r="E3" s="115"/>
      <c r="F3" s="115"/>
      <c r="G3" s="115" t="s">
        <v>31</v>
      </c>
    </row>
    <row r="4" spans="1:7" s="110" customFormat="1" ht="36.75" customHeight="1">
      <c r="A4" s="115" t="s">
        <v>32</v>
      </c>
      <c r="B4" s="115" t="s">
        <v>33</v>
      </c>
      <c r="C4" s="115" t="s">
        <v>34</v>
      </c>
      <c r="D4" s="115"/>
      <c r="E4" s="115"/>
      <c r="F4" s="115" t="s">
        <v>35</v>
      </c>
      <c r="G4" s="115"/>
    </row>
    <row r="5" spans="1:7" s="110" customFormat="1" ht="36.75" customHeight="1">
      <c r="A5" s="115"/>
      <c r="B5" s="115"/>
      <c r="C5" s="115" t="s">
        <v>36</v>
      </c>
      <c r="D5" s="115" t="s">
        <v>37</v>
      </c>
      <c r="E5" s="115" t="s">
        <v>38</v>
      </c>
      <c r="F5" s="115"/>
      <c r="G5" s="115"/>
    </row>
    <row r="6" spans="1:7" s="110" customFormat="1" ht="36.75" customHeight="1">
      <c r="A6" s="15" t="s">
        <v>39</v>
      </c>
      <c r="B6" s="15" t="s">
        <v>40</v>
      </c>
      <c r="C6" s="16">
        <v>3525.31</v>
      </c>
      <c r="D6" s="16">
        <v>435.06</v>
      </c>
      <c r="E6" s="16">
        <v>3090.25</v>
      </c>
      <c r="F6" s="16">
        <v>3525.31</v>
      </c>
      <c r="G6" s="115"/>
    </row>
    <row r="7" spans="1:7" s="110" customFormat="1" ht="30" customHeight="1">
      <c r="A7" s="15" t="s">
        <v>41</v>
      </c>
      <c r="B7" s="15" t="s">
        <v>42</v>
      </c>
      <c r="C7" s="16">
        <v>368.21</v>
      </c>
      <c r="D7" s="16">
        <v>368.21</v>
      </c>
      <c r="E7" s="16">
        <v>0</v>
      </c>
      <c r="F7" s="16">
        <v>368.21</v>
      </c>
      <c r="G7" s="11"/>
    </row>
    <row r="8" spans="1:7" s="111" customFormat="1" ht="30" customHeight="1">
      <c r="A8" s="15" t="s">
        <v>43</v>
      </c>
      <c r="B8" s="15" t="s">
        <v>44</v>
      </c>
      <c r="C8" s="16">
        <v>368.21</v>
      </c>
      <c r="D8" s="16">
        <v>368.21</v>
      </c>
      <c r="E8" s="16">
        <v>0</v>
      </c>
      <c r="F8" s="16">
        <v>368.21</v>
      </c>
      <c r="G8" s="17"/>
    </row>
    <row r="9" spans="1:7" s="110" customFormat="1" ht="30" customHeight="1">
      <c r="A9" s="15" t="s">
        <v>45</v>
      </c>
      <c r="B9" s="15" t="s">
        <v>46</v>
      </c>
      <c r="C9" s="16">
        <v>1.87</v>
      </c>
      <c r="D9" s="16">
        <v>0</v>
      </c>
      <c r="E9" s="16">
        <v>1.87</v>
      </c>
      <c r="F9" s="16">
        <v>1.87</v>
      </c>
      <c r="G9" s="11"/>
    </row>
    <row r="10" spans="1:7" s="110" customFormat="1" ht="30" customHeight="1">
      <c r="A10" s="15" t="s">
        <v>47</v>
      </c>
      <c r="B10" s="15" t="s">
        <v>48</v>
      </c>
      <c r="C10" s="16">
        <v>1.87</v>
      </c>
      <c r="D10" s="16">
        <v>0</v>
      </c>
      <c r="E10" s="16">
        <v>1.87</v>
      </c>
      <c r="F10" s="16">
        <v>1.87</v>
      </c>
      <c r="G10" s="11"/>
    </row>
    <row r="11" spans="1:7" s="111" customFormat="1" ht="30" customHeight="1">
      <c r="A11" s="15" t="s">
        <v>49</v>
      </c>
      <c r="B11" s="15" t="s">
        <v>50</v>
      </c>
      <c r="C11" s="16">
        <v>3155.23</v>
      </c>
      <c r="D11" s="16">
        <v>66.85</v>
      </c>
      <c r="E11" s="16">
        <v>3088.38</v>
      </c>
      <c r="F11" s="16">
        <v>3155.23</v>
      </c>
      <c r="G11" s="17"/>
    </row>
    <row r="12" spans="1:7" s="110" customFormat="1" ht="30" customHeight="1">
      <c r="A12" s="15" t="s">
        <v>51</v>
      </c>
      <c r="B12" s="15" t="s">
        <v>44</v>
      </c>
      <c r="C12" s="16">
        <v>136.85</v>
      </c>
      <c r="D12" s="16">
        <v>66.85</v>
      </c>
      <c r="E12" s="16">
        <v>70</v>
      </c>
      <c r="F12" s="16">
        <v>136.85</v>
      </c>
      <c r="G12" s="11"/>
    </row>
    <row r="13" spans="1:7" s="110" customFormat="1" ht="30" customHeight="1">
      <c r="A13" s="15" t="s">
        <v>52</v>
      </c>
      <c r="B13" s="15" t="s">
        <v>48</v>
      </c>
      <c r="C13" s="16">
        <v>98.4</v>
      </c>
      <c r="D13" s="16">
        <v>0</v>
      </c>
      <c r="E13" s="16">
        <v>98.4</v>
      </c>
      <c r="F13" s="16">
        <v>98.4</v>
      </c>
      <c r="G13" s="11"/>
    </row>
    <row r="14" spans="1:7" s="110" customFormat="1" ht="30" customHeight="1">
      <c r="A14" s="15" t="s">
        <v>53</v>
      </c>
      <c r="B14" s="15" t="s">
        <v>54</v>
      </c>
      <c r="C14" s="16">
        <v>2919.98</v>
      </c>
      <c r="D14" s="16">
        <v>0</v>
      </c>
      <c r="E14" s="16">
        <v>2919.98</v>
      </c>
      <c r="F14" s="16">
        <v>2919.98</v>
      </c>
      <c r="G14" s="17"/>
    </row>
    <row r="15" spans="1:7" s="110" customFormat="1" ht="30" customHeight="1">
      <c r="A15" s="15" t="s">
        <v>55</v>
      </c>
      <c r="B15" s="15" t="s">
        <v>56</v>
      </c>
      <c r="C15" s="16">
        <v>843.6</v>
      </c>
      <c r="D15" s="16">
        <v>0</v>
      </c>
      <c r="E15" s="16">
        <v>843.6</v>
      </c>
      <c r="F15" s="16">
        <v>843.6</v>
      </c>
      <c r="G15" s="11"/>
    </row>
    <row r="16" spans="1:7" s="110" customFormat="1" ht="30" customHeight="1">
      <c r="A16" s="15" t="s">
        <v>57</v>
      </c>
      <c r="B16" s="15" t="s">
        <v>58</v>
      </c>
      <c r="C16" s="16">
        <v>843.6</v>
      </c>
      <c r="D16" s="16">
        <v>0</v>
      </c>
      <c r="E16" s="16">
        <v>843.6</v>
      </c>
      <c r="F16" s="16">
        <v>843.6</v>
      </c>
      <c r="G16" s="11"/>
    </row>
    <row r="17" spans="1:7" s="111" customFormat="1" ht="30" customHeight="1">
      <c r="A17" s="15" t="s">
        <v>59</v>
      </c>
      <c r="B17" s="15" t="s">
        <v>60</v>
      </c>
      <c r="C17" s="16">
        <v>843.6</v>
      </c>
      <c r="D17" s="16">
        <v>0</v>
      </c>
      <c r="E17" s="16">
        <v>843.6</v>
      </c>
      <c r="F17" s="16">
        <v>843.6</v>
      </c>
      <c r="G17" s="17"/>
    </row>
    <row r="18" spans="1:7" s="111" customFormat="1" ht="30" customHeight="1">
      <c r="A18" s="15" t="s">
        <v>61</v>
      </c>
      <c r="B18" s="15" t="s">
        <v>62</v>
      </c>
      <c r="C18" s="16">
        <v>448.83</v>
      </c>
      <c r="D18" s="16">
        <v>0</v>
      </c>
      <c r="E18" s="16">
        <v>448.83</v>
      </c>
      <c r="F18" s="16">
        <v>448.83</v>
      </c>
      <c r="G18" s="11"/>
    </row>
    <row r="19" spans="1:7" s="110" customFormat="1" ht="30" customHeight="1">
      <c r="A19" s="15" t="s">
        <v>63</v>
      </c>
      <c r="B19" s="15" t="s">
        <v>64</v>
      </c>
      <c r="C19" s="16">
        <v>448.83</v>
      </c>
      <c r="D19" s="16">
        <v>0</v>
      </c>
      <c r="E19" s="16">
        <v>448.83</v>
      </c>
      <c r="F19" s="16">
        <v>448.83</v>
      </c>
      <c r="G19" s="11"/>
    </row>
    <row r="20" spans="1:7" s="111" customFormat="1" ht="30" customHeight="1">
      <c r="A20" s="15" t="s">
        <v>65</v>
      </c>
      <c r="B20" s="15" t="s">
        <v>48</v>
      </c>
      <c r="C20" s="16">
        <v>248.83</v>
      </c>
      <c r="D20" s="16">
        <v>0</v>
      </c>
      <c r="E20" s="16">
        <v>248.83</v>
      </c>
      <c r="F20" s="16">
        <v>248.83</v>
      </c>
      <c r="G20" s="17"/>
    </row>
    <row r="21" spans="1:7" s="111" customFormat="1" ht="30" customHeight="1">
      <c r="A21" s="15" t="s">
        <v>66</v>
      </c>
      <c r="B21" s="15" t="s">
        <v>67</v>
      </c>
      <c r="C21" s="16">
        <v>200</v>
      </c>
      <c r="D21" s="16">
        <v>0</v>
      </c>
      <c r="E21" s="16">
        <v>200</v>
      </c>
      <c r="F21" s="16">
        <v>200</v>
      </c>
      <c r="G21" s="17"/>
    </row>
    <row r="22" spans="1:7" s="110" customFormat="1" ht="30" customHeight="1">
      <c r="A22" s="15" t="s">
        <v>68</v>
      </c>
      <c r="B22" s="15" t="s">
        <v>69</v>
      </c>
      <c r="C22" s="16">
        <v>72.85</v>
      </c>
      <c r="D22" s="16">
        <v>72.85</v>
      </c>
      <c r="E22" s="16">
        <v>0</v>
      </c>
      <c r="F22" s="16">
        <v>72.85</v>
      </c>
      <c r="G22" s="11"/>
    </row>
    <row r="23" spans="1:7" s="27" customFormat="1" ht="30" customHeight="1">
      <c r="A23" s="15" t="s">
        <v>70</v>
      </c>
      <c r="B23" s="15" t="s">
        <v>71</v>
      </c>
      <c r="C23" s="16">
        <v>69.7</v>
      </c>
      <c r="D23" s="16">
        <v>69.7</v>
      </c>
      <c r="E23" s="16">
        <v>0</v>
      </c>
      <c r="F23" s="16">
        <v>69.7</v>
      </c>
      <c r="G23" s="17"/>
    </row>
    <row r="24" spans="1:7" s="23" customFormat="1" ht="30" customHeight="1">
      <c r="A24" s="15" t="s">
        <v>72</v>
      </c>
      <c r="B24" s="15" t="s">
        <v>73</v>
      </c>
      <c r="C24" s="16">
        <v>69.7</v>
      </c>
      <c r="D24" s="16">
        <v>69.7</v>
      </c>
      <c r="E24" s="16">
        <v>0</v>
      </c>
      <c r="F24" s="16">
        <v>69.7</v>
      </c>
      <c r="G24" s="11"/>
    </row>
    <row r="25" spans="1:7" s="23" customFormat="1" ht="30" customHeight="1">
      <c r="A25" s="15" t="s">
        <v>74</v>
      </c>
      <c r="B25" s="15" t="s">
        <v>75</v>
      </c>
      <c r="C25" s="16">
        <v>3.15</v>
      </c>
      <c r="D25" s="16">
        <v>3.15</v>
      </c>
      <c r="E25" s="16">
        <v>0</v>
      </c>
      <c r="F25" s="16">
        <v>3.15</v>
      </c>
      <c r="G25" s="11"/>
    </row>
    <row r="26" spans="1:7" s="27" customFormat="1" ht="30" customHeight="1">
      <c r="A26" s="15" t="s">
        <v>76</v>
      </c>
      <c r="B26" s="15" t="s">
        <v>77</v>
      </c>
      <c r="C26" s="16">
        <v>0.71</v>
      </c>
      <c r="D26" s="16">
        <v>0.71</v>
      </c>
      <c r="E26" s="16">
        <v>0</v>
      </c>
      <c r="F26" s="16">
        <v>0.71</v>
      </c>
      <c r="G26" s="17"/>
    </row>
    <row r="27" spans="1:7" s="23" customFormat="1" ht="30" customHeight="1">
      <c r="A27" s="15" t="s">
        <v>78</v>
      </c>
      <c r="B27" s="15" t="s">
        <v>79</v>
      </c>
      <c r="C27" s="16">
        <v>2.44</v>
      </c>
      <c r="D27" s="16">
        <v>2.44</v>
      </c>
      <c r="E27" s="16">
        <v>0</v>
      </c>
      <c r="F27" s="16">
        <v>2.44</v>
      </c>
      <c r="G27" s="11"/>
    </row>
    <row r="28" spans="1:7" s="23" customFormat="1" ht="30" customHeight="1">
      <c r="A28" s="15" t="s">
        <v>80</v>
      </c>
      <c r="B28" s="15" t="s">
        <v>81</v>
      </c>
      <c r="C28" s="16">
        <v>38.33</v>
      </c>
      <c r="D28" s="16">
        <v>38.33</v>
      </c>
      <c r="E28" s="16">
        <v>0</v>
      </c>
      <c r="F28" s="16">
        <v>38.33</v>
      </c>
      <c r="G28" s="17"/>
    </row>
    <row r="29" spans="1:7" s="23" customFormat="1" ht="30" customHeight="1">
      <c r="A29" s="15" t="s">
        <v>82</v>
      </c>
      <c r="B29" s="15" t="s">
        <v>83</v>
      </c>
      <c r="C29" s="16">
        <v>10.45</v>
      </c>
      <c r="D29" s="16">
        <v>10.45</v>
      </c>
      <c r="E29" s="16">
        <v>0</v>
      </c>
      <c r="F29" s="16">
        <v>10.45</v>
      </c>
      <c r="G29" s="11"/>
    </row>
    <row r="30" spans="1:7" s="23" customFormat="1" ht="30" customHeight="1">
      <c r="A30" s="15" t="s">
        <v>84</v>
      </c>
      <c r="B30" s="15" t="s">
        <v>85</v>
      </c>
      <c r="C30" s="16">
        <v>10.45</v>
      </c>
      <c r="D30" s="16">
        <v>10.45</v>
      </c>
      <c r="E30" s="16">
        <v>0</v>
      </c>
      <c r="F30" s="16">
        <v>10.45</v>
      </c>
      <c r="G30" s="17"/>
    </row>
    <row r="31" spans="1:7" s="23" customFormat="1" ht="30" customHeight="1">
      <c r="A31" s="15" t="s">
        <v>86</v>
      </c>
      <c r="B31" s="15" t="s">
        <v>87</v>
      </c>
      <c r="C31" s="16">
        <v>27.88</v>
      </c>
      <c r="D31" s="16">
        <v>27.88</v>
      </c>
      <c r="E31" s="16">
        <v>0</v>
      </c>
      <c r="F31" s="16">
        <v>27.88</v>
      </c>
      <c r="G31" s="11"/>
    </row>
    <row r="32" spans="1:7" s="27" customFormat="1" ht="30" customHeight="1">
      <c r="A32" s="15" t="s">
        <v>88</v>
      </c>
      <c r="B32" s="15" t="s">
        <v>89</v>
      </c>
      <c r="C32" s="16">
        <v>27.88</v>
      </c>
      <c r="D32" s="16">
        <v>27.88</v>
      </c>
      <c r="E32" s="16">
        <v>0</v>
      </c>
      <c r="F32" s="16">
        <v>27.88</v>
      </c>
      <c r="G32" s="17"/>
    </row>
    <row r="33" spans="1:7" s="23" customFormat="1" ht="30" customHeight="1">
      <c r="A33" s="15" t="s">
        <v>90</v>
      </c>
      <c r="B33" s="15" t="s">
        <v>91</v>
      </c>
      <c r="C33" s="16">
        <v>588.8</v>
      </c>
      <c r="D33" s="16">
        <v>0</v>
      </c>
      <c r="E33" s="16">
        <v>588.8</v>
      </c>
      <c r="F33" s="16">
        <v>588.8</v>
      </c>
      <c r="G33" s="11"/>
    </row>
    <row r="34" spans="1:7" s="23" customFormat="1" ht="30" customHeight="1">
      <c r="A34" s="15" t="s">
        <v>92</v>
      </c>
      <c r="B34" s="15" t="s">
        <v>93</v>
      </c>
      <c r="C34" s="16">
        <v>24</v>
      </c>
      <c r="D34" s="16">
        <v>0</v>
      </c>
      <c r="E34" s="16">
        <v>24</v>
      </c>
      <c r="F34" s="16">
        <v>24</v>
      </c>
      <c r="G34" s="17"/>
    </row>
    <row r="35" spans="1:7" s="23" customFormat="1" ht="30" customHeight="1">
      <c r="A35" s="15" t="s">
        <v>94</v>
      </c>
      <c r="B35" s="15" t="s">
        <v>48</v>
      </c>
      <c r="C35" s="16">
        <v>24</v>
      </c>
      <c r="D35" s="16">
        <v>0</v>
      </c>
      <c r="E35" s="16">
        <v>24</v>
      </c>
      <c r="F35" s="16">
        <v>24</v>
      </c>
      <c r="G35" s="11"/>
    </row>
    <row r="36" spans="1:7" s="23" customFormat="1" ht="30" customHeight="1">
      <c r="A36" s="15" t="s">
        <v>95</v>
      </c>
      <c r="B36" s="15" t="s">
        <v>96</v>
      </c>
      <c r="C36" s="16">
        <v>110</v>
      </c>
      <c r="D36" s="16">
        <v>0</v>
      </c>
      <c r="E36" s="16">
        <v>110</v>
      </c>
      <c r="F36" s="16">
        <v>110</v>
      </c>
      <c r="G36" s="17"/>
    </row>
    <row r="37" spans="1:7" s="27" customFormat="1" ht="30" customHeight="1">
      <c r="A37" s="15" t="s">
        <v>97</v>
      </c>
      <c r="B37" s="15" t="s">
        <v>98</v>
      </c>
      <c r="C37" s="16">
        <v>110</v>
      </c>
      <c r="D37" s="16">
        <v>0</v>
      </c>
      <c r="E37" s="16">
        <v>110</v>
      </c>
      <c r="F37" s="16">
        <v>110</v>
      </c>
      <c r="G37" s="17"/>
    </row>
    <row r="38" spans="1:7" s="23" customFormat="1" ht="30" customHeight="1">
      <c r="A38" s="15" t="s">
        <v>99</v>
      </c>
      <c r="B38" s="15" t="s">
        <v>100</v>
      </c>
      <c r="C38" s="16">
        <v>421.8</v>
      </c>
      <c r="D38" s="16">
        <v>0</v>
      </c>
      <c r="E38" s="16">
        <v>421.8</v>
      </c>
      <c r="F38" s="16">
        <v>421.8</v>
      </c>
      <c r="G38" s="17"/>
    </row>
    <row r="39" spans="1:7" s="23" customFormat="1" ht="30" customHeight="1">
      <c r="A39" s="15" t="s">
        <v>101</v>
      </c>
      <c r="B39" s="15" t="s">
        <v>48</v>
      </c>
      <c r="C39" s="16">
        <v>421.8</v>
      </c>
      <c r="D39" s="16">
        <v>0</v>
      </c>
      <c r="E39" s="16">
        <v>421.8</v>
      </c>
      <c r="F39" s="16">
        <v>421.8</v>
      </c>
      <c r="G39" s="11"/>
    </row>
    <row r="40" spans="1:7" s="23" customFormat="1" ht="30" customHeight="1">
      <c r="A40" s="15" t="s">
        <v>102</v>
      </c>
      <c r="B40" s="15" t="s">
        <v>103</v>
      </c>
      <c r="C40" s="16">
        <v>33</v>
      </c>
      <c r="D40" s="16">
        <v>0</v>
      </c>
      <c r="E40" s="16">
        <v>33</v>
      </c>
      <c r="F40" s="16">
        <v>33</v>
      </c>
      <c r="G40" s="17"/>
    </row>
    <row r="41" spans="1:7" s="23" customFormat="1" ht="30" customHeight="1">
      <c r="A41" s="15" t="s">
        <v>104</v>
      </c>
      <c r="B41" s="15" t="s">
        <v>105</v>
      </c>
      <c r="C41" s="16">
        <v>33</v>
      </c>
      <c r="D41" s="16">
        <v>0</v>
      </c>
      <c r="E41" s="16">
        <v>33</v>
      </c>
      <c r="F41" s="16">
        <v>33</v>
      </c>
      <c r="G41" s="11"/>
    </row>
    <row r="42" spans="1:7" s="23" customFormat="1" ht="30" customHeight="1">
      <c r="A42" s="15" t="s">
        <v>106</v>
      </c>
      <c r="B42" s="15" t="s">
        <v>107</v>
      </c>
      <c r="C42" s="16">
        <v>40.22</v>
      </c>
      <c r="D42" s="16">
        <v>40.22</v>
      </c>
      <c r="E42" s="16">
        <v>0</v>
      </c>
      <c r="F42" s="16">
        <v>40.22</v>
      </c>
      <c r="G42" s="17"/>
    </row>
    <row r="43" spans="1:7" s="23" customFormat="1" ht="30" customHeight="1">
      <c r="A43" s="15" t="s">
        <v>108</v>
      </c>
      <c r="B43" s="15" t="s">
        <v>109</v>
      </c>
      <c r="C43" s="16">
        <v>40.22</v>
      </c>
      <c r="D43" s="16">
        <v>40.22</v>
      </c>
      <c r="E43" s="16">
        <v>0</v>
      </c>
      <c r="F43" s="16">
        <v>40.22</v>
      </c>
      <c r="G43" s="11"/>
    </row>
    <row r="44" spans="1:7" s="27" customFormat="1" ht="30" customHeight="1">
      <c r="A44" s="15" t="s">
        <v>110</v>
      </c>
      <c r="B44" s="15" t="s">
        <v>111</v>
      </c>
      <c r="C44" s="16">
        <v>40.22</v>
      </c>
      <c r="D44" s="16">
        <v>40.22</v>
      </c>
      <c r="E44" s="16">
        <v>0</v>
      </c>
      <c r="F44" s="16">
        <v>40.22</v>
      </c>
      <c r="G44" s="17"/>
    </row>
    <row r="45" spans="1:7" s="23" customFormat="1" ht="30" customHeight="1">
      <c r="A45" s="15" t="s">
        <v>112</v>
      </c>
      <c r="B45" s="15" t="s">
        <v>113</v>
      </c>
      <c r="C45" s="16">
        <v>547</v>
      </c>
      <c r="D45" s="16">
        <v>0</v>
      </c>
      <c r="E45" s="16">
        <v>547</v>
      </c>
      <c r="F45" s="16">
        <v>547</v>
      </c>
      <c r="G45" s="11"/>
    </row>
    <row r="46" spans="1:7" s="23" customFormat="1" ht="30" customHeight="1">
      <c r="A46" s="15" t="s">
        <v>114</v>
      </c>
      <c r="B46" s="15" t="s">
        <v>115</v>
      </c>
      <c r="C46" s="16">
        <v>105</v>
      </c>
      <c r="D46" s="16">
        <v>0</v>
      </c>
      <c r="E46" s="16">
        <v>105</v>
      </c>
      <c r="F46" s="16">
        <v>105</v>
      </c>
      <c r="G46" s="17"/>
    </row>
    <row r="47" spans="1:7" s="27" customFormat="1" ht="30" customHeight="1">
      <c r="A47" s="15" t="s">
        <v>116</v>
      </c>
      <c r="B47" s="15" t="s">
        <v>117</v>
      </c>
      <c r="C47" s="16">
        <v>105</v>
      </c>
      <c r="D47" s="16">
        <v>0</v>
      </c>
      <c r="E47" s="16">
        <v>105</v>
      </c>
      <c r="F47" s="16">
        <v>105</v>
      </c>
      <c r="G47" s="17"/>
    </row>
    <row r="48" spans="1:7" s="23" customFormat="1" ht="30" customHeight="1">
      <c r="A48" s="15" t="s">
        <v>118</v>
      </c>
      <c r="B48" s="15" t="s">
        <v>119</v>
      </c>
      <c r="C48" s="16">
        <v>105</v>
      </c>
      <c r="D48" s="16">
        <v>0</v>
      </c>
      <c r="E48" s="16">
        <v>105</v>
      </c>
      <c r="F48" s="16">
        <v>105</v>
      </c>
      <c r="G48" s="17"/>
    </row>
    <row r="49" spans="1:12" s="23" customFormat="1" ht="27.75" customHeight="1">
      <c r="A49" s="19" t="s">
        <v>7</v>
      </c>
      <c r="B49" s="19"/>
      <c r="C49" s="20">
        <f aca="true" t="shared" si="0" ref="C49:F49">C6+C15+C18+C28+C33+C45+C46+C22+C42</f>
        <v>6209.9400000000005</v>
      </c>
      <c r="D49" s="20">
        <f t="shared" si="0"/>
        <v>586.46</v>
      </c>
      <c r="E49" s="20">
        <f t="shared" si="0"/>
        <v>5623.4800000000005</v>
      </c>
      <c r="F49" s="20">
        <f t="shared" si="0"/>
        <v>6209.9400000000005</v>
      </c>
      <c r="G49" s="37"/>
      <c r="H49" s="104"/>
      <c r="I49" s="104"/>
      <c r="J49" s="104"/>
      <c r="K49" s="104"/>
      <c r="L49" s="104"/>
    </row>
  </sheetData>
  <sheetProtection/>
  <mergeCells count="11">
    <mergeCell ref="A1:G1"/>
    <mergeCell ref="A2:B2"/>
    <mergeCell ref="E2:G2"/>
    <mergeCell ref="A3:B3"/>
    <mergeCell ref="C3:F3"/>
    <mergeCell ref="C4:E4"/>
    <mergeCell ref="A49:B49"/>
    <mergeCell ref="A4:A5"/>
    <mergeCell ref="B4:B5"/>
    <mergeCell ref="F4:F5"/>
    <mergeCell ref="G3:G5"/>
  </mergeCells>
  <printOptions/>
  <pageMargins left="0.8694444444444445" right="0.5097222222222222" top="0.75" bottom="0.75" header="0.30972222222222223" footer="0.30972222222222223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F10">
      <selection activeCell="I24" sqref="I24"/>
    </sheetView>
  </sheetViews>
  <sheetFormatPr defaultColWidth="9.00390625" defaultRowHeight="13.5"/>
  <cols>
    <col min="1" max="1" width="7.50390625" style="23" customWidth="1"/>
    <col min="2" max="2" width="6.00390625" style="74" customWidth="1"/>
    <col min="3" max="3" width="39.875" style="23" customWidth="1"/>
    <col min="4" max="4" width="10.625" style="23" customWidth="1"/>
    <col min="5" max="6" width="10.50390625" style="23" customWidth="1"/>
    <col min="7" max="7" width="33.50390625" style="23" customWidth="1"/>
    <col min="8" max="8" width="17.75390625" style="23" customWidth="1"/>
    <col min="9" max="9" width="14.00390625" style="23" customWidth="1"/>
    <col min="10" max="10" width="15.25390625" style="23" customWidth="1"/>
    <col min="11" max="11" width="13.00390625" style="23" customWidth="1"/>
    <col min="12" max="16384" width="9.00390625" style="23" customWidth="1"/>
  </cols>
  <sheetData>
    <row r="1" spans="1:11" ht="42.75" customHeight="1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13.5">
      <c r="A2" s="76" t="s">
        <v>1</v>
      </c>
      <c r="B2" s="76"/>
      <c r="C2" s="76"/>
      <c r="D2" s="76"/>
      <c r="E2" s="77" t="s">
        <v>121</v>
      </c>
      <c r="F2" s="77"/>
      <c r="G2" s="77"/>
      <c r="H2" s="77"/>
      <c r="I2" s="77"/>
      <c r="J2" s="77"/>
      <c r="K2" s="77"/>
    </row>
    <row r="3" spans="1:14" ht="16.5" customHeight="1">
      <c r="A3" s="78" t="s">
        <v>122</v>
      </c>
      <c r="B3" s="78"/>
      <c r="C3" s="78"/>
      <c r="D3" s="78"/>
      <c r="E3" s="78" t="s">
        <v>123</v>
      </c>
      <c r="F3" s="78"/>
      <c r="G3" s="78"/>
      <c r="H3" s="78"/>
      <c r="I3" s="78"/>
      <c r="J3" s="78"/>
      <c r="K3" s="79" t="s">
        <v>31</v>
      </c>
      <c r="M3" s="104"/>
      <c r="N3" s="104"/>
    </row>
    <row r="4" spans="1:14" ht="13.5">
      <c r="A4" s="78" t="s">
        <v>32</v>
      </c>
      <c r="B4" s="78"/>
      <c r="C4" s="78" t="s">
        <v>33</v>
      </c>
      <c r="D4" s="78" t="s">
        <v>7</v>
      </c>
      <c r="E4" s="78" t="s">
        <v>32</v>
      </c>
      <c r="F4" s="78"/>
      <c r="G4" s="78" t="s">
        <v>33</v>
      </c>
      <c r="H4" s="79" t="s">
        <v>7</v>
      </c>
      <c r="I4" s="79" t="s">
        <v>124</v>
      </c>
      <c r="J4" s="78" t="s">
        <v>125</v>
      </c>
      <c r="K4" s="105"/>
      <c r="M4" s="104"/>
      <c r="N4" s="104"/>
    </row>
    <row r="5" spans="1:14" ht="13.5">
      <c r="A5" s="80" t="s">
        <v>126</v>
      </c>
      <c r="B5" s="78" t="s">
        <v>127</v>
      </c>
      <c r="C5" s="78"/>
      <c r="D5" s="78"/>
      <c r="E5" s="78" t="s">
        <v>126</v>
      </c>
      <c r="F5" s="78" t="s">
        <v>127</v>
      </c>
      <c r="G5" s="78"/>
      <c r="H5" s="81"/>
      <c r="I5" s="81"/>
      <c r="J5" s="78"/>
      <c r="K5" s="81"/>
      <c r="M5" s="104"/>
      <c r="N5" s="104"/>
    </row>
    <row r="6" spans="1:14" s="27" customFormat="1" ht="27" customHeight="1">
      <c r="A6" s="82" t="s">
        <v>128</v>
      </c>
      <c r="B6" s="83"/>
      <c r="C6" s="78" t="s">
        <v>129</v>
      </c>
      <c r="D6" s="84">
        <f>H6</f>
        <v>553.72</v>
      </c>
      <c r="E6" s="78">
        <v>301</v>
      </c>
      <c r="F6" s="78"/>
      <c r="G6" s="78" t="s">
        <v>130</v>
      </c>
      <c r="H6" s="84">
        <v>553.72</v>
      </c>
      <c r="I6" s="84">
        <f>SUM(I7:I15)</f>
        <v>553.72</v>
      </c>
      <c r="J6" s="84"/>
      <c r="K6" s="78"/>
      <c r="M6" s="106"/>
      <c r="N6" s="106"/>
    </row>
    <row r="7" spans="1:14" ht="18.75" customHeight="1">
      <c r="A7" s="85"/>
      <c r="B7" s="86" t="s">
        <v>131</v>
      </c>
      <c r="C7" s="87" t="s">
        <v>132</v>
      </c>
      <c r="D7" s="46">
        <v>368.21</v>
      </c>
      <c r="E7" s="87"/>
      <c r="F7" s="88" t="s">
        <v>131</v>
      </c>
      <c r="G7" s="87" t="s">
        <v>133</v>
      </c>
      <c r="H7" s="46">
        <v>93.85</v>
      </c>
      <c r="I7" s="46">
        <v>93.85</v>
      </c>
      <c r="J7" s="46"/>
      <c r="K7" s="87"/>
      <c r="M7" s="107"/>
      <c r="N7" s="106"/>
    </row>
    <row r="8" spans="1:14" ht="18.75" customHeight="1">
      <c r="A8" s="85"/>
      <c r="B8" s="86"/>
      <c r="C8" s="87"/>
      <c r="D8" s="46"/>
      <c r="E8" s="87"/>
      <c r="F8" s="88" t="s">
        <v>134</v>
      </c>
      <c r="G8" s="87" t="s">
        <v>135</v>
      </c>
      <c r="H8" s="46">
        <v>246.83</v>
      </c>
      <c r="I8" s="46">
        <v>246.83</v>
      </c>
      <c r="J8" s="46"/>
      <c r="K8" s="87"/>
      <c r="M8" s="107"/>
      <c r="N8" s="106"/>
    </row>
    <row r="9" spans="1:14" ht="18.75" customHeight="1">
      <c r="A9" s="85"/>
      <c r="B9" s="86"/>
      <c r="C9" s="87"/>
      <c r="D9" s="46"/>
      <c r="E9" s="87"/>
      <c r="F9" s="88" t="s">
        <v>136</v>
      </c>
      <c r="G9" s="87" t="s">
        <v>137</v>
      </c>
      <c r="H9" s="46">
        <v>27.53</v>
      </c>
      <c r="I9" s="46">
        <v>27.53</v>
      </c>
      <c r="J9" s="46"/>
      <c r="K9" s="87"/>
      <c r="M9" s="107"/>
      <c r="N9" s="106"/>
    </row>
    <row r="10" spans="1:14" ht="18.75" customHeight="1">
      <c r="A10" s="89"/>
      <c r="B10" s="86" t="s">
        <v>134</v>
      </c>
      <c r="C10" s="87" t="s">
        <v>138</v>
      </c>
      <c r="D10" s="46">
        <v>111.18</v>
      </c>
      <c r="E10" s="87"/>
      <c r="F10" s="88" t="s">
        <v>139</v>
      </c>
      <c r="G10" s="87" t="s">
        <v>140</v>
      </c>
      <c r="H10" s="46">
        <v>69.7</v>
      </c>
      <c r="I10" s="46">
        <v>69.7</v>
      </c>
      <c r="J10" s="46"/>
      <c r="K10" s="87"/>
      <c r="M10" s="107"/>
      <c r="N10" s="106"/>
    </row>
    <row r="11" spans="1:14" ht="18.75" customHeight="1">
      <c r="A11" s="90"/>
      <c r="B11" s="86"/>
      <c r="C11" s="87"/>
      <c r="D11" s="46"/>
      <c r="E11" s="87"/>
      <c r="F11" s="88" t="s">
        <v>141</v>
      </c>
      <c r="G11" s="87" t="s">
        <v>142</v>
      </c>
      <c r="H11" s="46">
        <v>27.88</v>
      </c>
      <c r="I11" s="46">
        <v>27.88</v>
      </c>
      <c r="J11" s="46"/>
      <c r="K11" s="87"/>
      <c r="M11" s="107"/>
      <c r="N11" s="106"/>
    </row>
    <row r="12" spans="1:14" ht="18.75" customHeight="1">
      <c r="A12" s="90"/>
      <c r="B12" s="86"/>
      <c r="C12" s="87"/>
      <c r="D12" s="46"/>
      <c r="E12" s="87"/>
      <c r="F12" s="88" t="s">
        <v>143</v>
      </c>
      <c r="G12" s="87" t="s">
        <v>144</v>
      </c>
      <c r="H12" s="46">
        <v>10.45</v>
      </c>
      <c r="I12" s="46">
        <v>10.45</v>
      </c>
      <c r="J12" s="46"/>
      <c r="K12" s="87"/>
      <c r="M12" s="107"/>
      <c r="N12" s="106"/>
    </row>
    <row r="13" spans="1:14" ht="18.75" customHeight="1">
      <c r="A13" s="90"/>
      <c r="B13" s="86"/>
      <c r="C13" s="87"/>
      <c r="D13" s="46"/>
      <c r="E13" s="87"/>
      <c r="F13" s="88" t="s">
        <v>145</v>
      </c>
      <c r="G13" s="87" t="s">
        <v>146</v>
      </c>
      <c r="H13" s="46">
        <v>3.15</v>
      </c>
      <c r="I13" s="46">
        <v>3.15</v>
      </c>
      <c r="J13" s="46"/>
      <c r="K13" s="87"/>
      <c r="M13" s="107"/>
      <c r="N13" s="106"/>
    </row>
    <row r="14" spans="1:14" ht="18.75" customHeight="1">
      <c r="A14" s="91"/>
      <c r="B14" s="86" t="s">
        <v>136</v>
      </c>
      <c r="C14" s="87" t="s">
        <v>147</v>
      </c>
      <c r="D14" s="46">
        <v>40.22</v>
      </c>
      <c r="E14" s="87"/>
      <c r="F14" s="88">
        <v>13</v>
      </c>
      <c r="G14" s="87" t="s">
        <v>147</v>
      </c>
      <c r="H14" s="46">
        <v>40.22</v>
      </c>
      <c r="I14" s="46">
        <v>40.22</v>
      </c>
      <c r="J14" s="46"/>
      <c r="K14" s="87"/>
      <c r="M14" s="107"/>
      <c r="N14" s="106"/>
    </row>
    <row r="15" spans="1:14" ht="18.75" customHeight="1">
      <c r="A15" s="91"/>
      <c r="B15" s="86" t="s">
        <v>148</v>
      </c>
      <c r="C15" s="87" t="s">
        <v>149</v>
      </c>
      <c r="D15" s="46">
        <v>34.11</v>
      </c>
      <c r="E15" s="87"/>
      <c r="F15" s="88" t="s">
        <v>148</v>
      </c>
      <c r="G15" s="87" t="s">
        <v>149</v>
      </c>
      <c r="H15" s="46">
        <v>34.11</v>
      </c>
      <c r="I15" s="46">
        <v>34.11</v>
      </c>
      <c r="J15" s="46"/>
      <c r="K15" s="87"/>
      <c r="M15" s="107"/>
      <c r="N15" s="104"/>
    </row>
    <row r="16" spans="1:13" s="27" customFormat="1" ht="27" customHeight="1">
      <c r="A16" s="82" t="s">
        <v>150</v>
      </c>
      <c r="B16" s="83"/>
      <c r="C16" s="92" t="s">
        <v>151</v>
      </c>
      <c r="D16" s="93">
        <v>32.74</v>
      </c>
      <c r="E16" s="78">
        <v>302</v>
      </c>
      <c r="F16" s="78"/>
      <c r="G16" s="78" t="s">
        <v>152</v>
      </c>
      <c r="H16" s="84">
        <v>32.74</v>
      </c>
      <c r="I16" s="84"/>
      <c r="J16" s="84">
        <v>32.74</v>
      </c>
      <c r="K16" s="78"/>
      <c r="M16" s="108"/>
    </row>
    <row r="17" spans="1:11" s="73" customFormat="1" ht="13.5">
      <c r="A17" s="94"/>
      <c r="B17" s="95" t="s">
        <v>131</v>
      </c>
      <c r="C17" s="96" t="s">
        <v>153</v>
      </c>
      <c r="D17" s="46">
        <f>SUM(H17:H23)+H28+H29</f>
        <v>27.560000000000002</v>
      </c>
      <c r="E17" s="96"/>
      <c r="F17" s="97" t="s">
        <v>131</v>
      </c>
      <c r="G17" s="96" t="s">
        <v>154</v>
      </c>
      <c r="H17" s="46">
        <f aca="true" t="shared" si="0" ref="H17:H31">SUM(I17:J17)</f>
        <v>6.97</v>
      </c>
      <c r="I17" s="46"/>
      <c r="J17" s="46">
        <v>6.97</v>
      </c>
      <c r="K17" s="96"/>
    </row>
    <row r="18" spans="1:11" s="73" customFormat="1" ht="13.5">
      <c r="A18" s="94"/>
      <c r="B18" s="95"/>
      <c r="C18" s="96"/>
      <c r="D18" s="46"/>
      <c r="E18" s="96"/>
      <c r="F18" s="97" t="s">
        <v>134</v>
      </c>
      <c r="G18" s="96" t="s">
        <v>155</v>
      </c>
      <c r="H18" s="46">
        <f t="shared" si="0"/>
        <v>0.92</v>
      </c>
      <c r="I18" s="46"/>
      <c r="J18" s="46">
        <v>0.92</v>
      </c>
      <c r="K18" s="96"/>
    </row>
    <row r="19" spans="1:11" s="73" customFormat="1" ht="13.5">
      <c r="A19" s="94"/>
      <c r="B19" s="95"/>
      <c r="C19" s="96"/>
      <c r="D19" s="46"/>
      <c r="E19" s="96"/>
      <c r="F19" s="97" t="s">
        <v>156</v>
      </c>
      <c r="G19" s="96" t="s">
        <v>157</v>
      </c>
      <c r="H19" s="46">
        <f t="shared" si="0"/>
        <v>0.42</v>
      </c>
      <c r="I19" s="46"/>
      <c r="J19" s="46">
        <v>0.42</v>
      </c>
      <c r="K19" s="96"/>
    </row>
    <row r="20" spans="1:11" s="73" customFormat="1" ht="13.5">
      <c r="A20" s="94"/>
      <c r="B20" s="95"/>
      <c r="C20" s="96"/>
      <c r="D20" s="46"/>
      <c r="E20" s="96"/>
      <c r="F20" s="97" t="s">
        <v>158</v>
      </c>
      <c r="G20" s="96" t="s">
        <v>159</v>
      </c>
      <c r="H20" s="46">
        <f t="shared" si="0"/>
        <v>7.09</v>
      </c>
      <c r="I20" s="46"/>
      <c r="J20" s="46">
        <v>7.09</v>
      </c>
      <c r="K20" s="96"/>
    </row>
    <row r="21" spans="1:11" s="73" customFormat="1" ht="13.5">
      <c r="A21" s="94"/>
      <c r="B21" s="95"/>
      <c r="C21" s="96"/>
      <c r="D21" s="46"/>
      <c r="E21" s="96"/>
      <c r="F21" s="97" t="s">
        <v>160</v>
      </c>
      <c r="G21" s="96" t="s">
        <v>161</v>
      </c>
      <c r="H21" s="46">
        <f t="shared" si="0"/>
        <v>2.33</v>
      </c>
      <c r="I21" s="46"/>
      <c r="J21" s="46">
        <v>2.33</v>
      </c>
      <c r="K21" s="96"/>
    </row>
    <row r="22" spans="1:11" s="73" customFormat="1" ht="13.5">
      <c r="A22" s="94"/>
      <c r="B22" s="95"/>
      <c r="C22" s="96"/>
      <c r="D22" s="46"/>
      <c r="E22" s="96"/>
      <c r="F22" s="97" t="s">
        <v>139</v>
      </c>
      <c r="G22" s="96" t="s">
        <v>162</v>
      </c>
      <c r="H22" s="46">
        <f t="shared" si="0"/>
        <v>0</v>
      </c>
      <c r="I22" s="46"/>
      <c r="J22" s="46">
        <v>0</v>
      </c>
      <c r="K22" s="96"/>
    </row>
    <row r="23" spans="1:11" s="73" customFormat="1" ht="13.5">
      <c r="A23" s="94"/>
      <c r="B23" s="95"/>
      <c r="C23" s="96"/>
      <c r="D23" s="46"/>
      <c r="E23" s="96"/>
      <c r="F23" s="97" t="s">
        <v>143</v>
      </c>
      <c r="G23" s="96" t="s">
        <v>163</v>
      </c>
      <c r="H23" s="46">
        <f t="shared" si="0"/>
        <v>2.3</v>
      </c>
      <c r="I23" s="46"/>
      <c r="J23" s="46">
        <v>2.3</v>
      </c>
      <c r="K23" s="96"/>
    </row>
    <row r="24" spans="1:11" s="73" customFormat="1" ht="13.5">
      <c r="A24" s="94"/>
      <c r="B24" s="95"/>
      <c r="C24" s="96"/>
      <c r="D24" s="46"/>
      <c r="E24" s="96"/>
      <c r="F24" s="97" t="s">
        <v>164</v>
      </c>
      <c r="G24" s="96" t="s">
        <v>165</v>
      </c>
      <c r="H24" s="46">
        <f t="shared" si="0"/>
        <v>0.99</v>
      </c>
      <c r="I24" s="46"/>
      <c r="J24" s="46">
        <v>0.99</v>
      </c>
      <c r="K24" s="96"/>
    </row>
    <row r="25" spans="1:11" s="73" customFormat="1" ht="13.5">
      <c r="A25" s="98"/>
      <c r="B25" s="95" t="s">
        <v>134</v>
      </c>
      <c r="C25" s="96" t="s">
        <v>166</v>
      </c>
      <c r="D25" s="46">
        <f>H25</f>
        <v>0</v>
      </c>
      <c r="E25" s="96"/>
      <c r="F25" s="97" t="s">
        <v>167</v>
      </c>
      <c r="G25" s="96" t="s">
        <v>166</v>
      </c>
      <c r="H25" s="46">
        <f t="shared" si="0"/>
        <v>0</v>
      </c>
      <c r="I25" s="46"/>
      <c r="J25" s="46">
        <v>0</v>
      </c>
      <c r="K25" s="96"/>
    </row>
    <row r="26" spans="1:11" s="73" customFormat="1" ht="13.5">
      <c r="A26" s="98"/>
      <c r="B26" s="95" t="s">
        <v>136</v>
      </c>
      <c r="C26" s="96" t="s">
        <v>168</v>
      </c>
      <c r="D26" s="46">
        <f>H26</f>
        <v>0.67</v>
      </c>
      <c r="E26" s="96"/>
      <c r="F26" s="97" t="s">
        <v>169</v>
      </c>
      <c r="G26" s="96" t="s">
        <v>168</v>
      </c>
      <c r="H26" s="46">
        <f t="shared" si="0"/>
        <v>0.67</v>
      </c>
      <c r="I26" s="46"/>
      <c r="J26" s="46">
        <v>0.67</v>
      </c>
      <c r="K26" s="96"/>
    </row>
    <row r="27" spans="1:11" s="73" customFormat="1" ht="13.5">
      <c r="A27" s="98"/>
      <c r="B27" s="97" t="s">
        <v>158</v>
      </c>
      <c r="C27" s="96" t="s">
        <v>170</v>
      </c>
      <c r="D27" s="46">
        <v>2.1</v>
      </c>
      <c r="E27" s="96"/>
      <c r="F27" s="97" t="s">
        <v>171</v>
      </c>
      <c r="G27" s="96" t="s">
        <v>170</v>
      </c>
      <c r="H27" s="46">
        <f t="shared" si="0"/>
        <v>2.1</v>
      </c>
      <c r="I27" s="46"/>
      <c r="J27" s="46">
        <v>2.1</v>
      </c>
      <c r="K27" s="96"/>
    </row>
    <row r="28" spans="1:11" s="73" customFormat="1" ht="13.5">
      <c r="A28" s="98"/>
      <c r="B28" s="97"/>
      <c r="C28" s="96"/>
      <c r="D28" s="46"/>
      <c r="E28" s="96"/>
      <c r="F28" s="97" t="s">
        <v>172</v>
      </c>
      <c r="G28" s="96" t="s">
        <v>173</v>
      </c>
      <c r="H28" s="46">
        <f t="shared" si="0"/>
        <v>7.36</v>
      </c>
      <c r="I28" s="46"/>
      <c r="J28" s="46">
        <v>7.36</v>
      </c>
      <c r="K28" s="96"/>
    </row>
    <row r="29" spans="1:11" s="73" customFormat="1" ht="13.5">
      <c r="A29" s="98"/>
      <c r="B29" s="95" t="s">
        <v>139</v>
      </c>
      <c r="C29" s="96" t="s">
        <v>174</v>
      </c>
      <c r="D29" s="46">
        <f>H30</f>
        <v>0</v>
      </c>
      <c r="E29" s="96"/>
      <c r="F29" s="97" t="s">
        <v>175</v>
      </c>
      <c r="G29" s="96" t="s">
        <v>176</v>
      </c>
      <c r="H29" s="46">
        <f t="shared" si="0"/>
        <v>0.17</v>
      </c>
      <c r="I29" s="46"/>
      <c r="J29" s="46">
        <v>0.17</v>
      </c>
      <c r="K29" s="96"/>
    </row>
    <row r="30" spans="1:11" s="73" customFormat="1" ht="13.5">
      <c r="A30" s="98"/>
      <c r="B30" s="95" t="s">
        <v>177</v>
      </c>
      <c r="C30" s="96" t="s">
        <v>165</v>
      </c>
      <c r="D30" s="46">
        <f>H24</f>
        <v>0.99</v>
      </c>
      <c r="E30" s="96"/>
      <c r="F30" s="97" t="s">
        <v>178</v>
      </c>
      <c r="G30" s="96" t="s">
        <v>174</v>
      </c>
      <c r="H30" s="46">
        <f t="shared" si="0"/>
        <v>0</v>
      </c>
      <c r="I30" s="46"/>
      <c r="J30" s="46"/>
      <c r="K30" s="96"/>
    </row>
    <row r="31" spans="1:11" s="73" customFormat="1" ht="13.5">
      <c r="A31" s="98"/>
      <c r="B31" s="95" t="s">
        <v>148</v>
      </c>
      <c r="C31" s="96" t="s">
        <v>179</v>
      </c>
      <c r="D31" s="46">
        <f>H31</f>
        <v>1.42</v>
      </c>
      <c r="E31" s="96"/>
      <c r="F31" s="97" t="s">
        <v>148</v>
      </c>
      <c r="G31" s="96" t="s">
        <v>179</v>
      </c>
      <c r="H31" s="46">
        <f t="shared" si="0"/>
        <v>1.42</v>
      </c>
      <c r="I31" s="46"/>
      <c r="J31" s="46">
        <v>1.42</v>
      </c>
      <c r="K31" s="96"/>
    </row>
    <row r="32" spans="1:11" s="27" customFormat="1" ht="24" customHeight="1">
      <c r="A32" s="82" t="s">
        <v>180</v>
      </c>
      <c r="B32" s="83"/>
      <c r="C32" s="78" t="s">
        <v>181</v>
      </c>
      <c r="D32" s="93">
        <f>D34</f>
        <v>0</v>
      </c>
      <c r="E32" s="78">
        <v>303</v>
      </c>
      <c r="F32" s="99"/>
      <c r="G32" s="78" t="s">
        <v>181</v>
      </c>
      <c r="H32" s="84"/>
      <c r="I32" s="84"/>
      <c r="J32" s="84"/>
      <c r="K32" s="78"/>
    </row>
    <row r="33" spans="1:11" ht="18.75" customHeight="1">
      <c r="A33" s="91"/>
      <c r="B33" s="86" t="s">
        <v>131</v>
      </c>
      <c r="C33" s="100" t="s">
        <v>182</v>
      </c>
      <c r="D33" s="101"/>
      <c r="E33" s="87"/>
      <c r="F33" s="88" t="s">
        <v>156</v>
      </c>
      <c r="G33" s="87" t="s">
        <v>183</v>
      </c>
      <c r="H33" s="46">
        <v>0</v>
      </c>
      <c r="I33" s="46">
        <v>0</v>
      </c>
      <c r="J33" s="46"/>
      <c r="K33" s="87"/>
    </row>
    <row r="34" spans="1:11" ht="18.75" customHeight="1">
      <c r="A34" s="91"/>
      <c r="B34" s="86" t="s">
        <v>148</v>
      </c>
      <c r="C34" s="87" t="s">
        <v>184</v>
      </c>
      <c r="D34" s="46">
        <f>I34</f>
        <v>0</v>
      </c>
      <c r="E34" s="87"/>
      <c r="F34" s="88" t="s">
        <v>148</v>
      </c>
      <c r="G34" s="87" t="s">
        <v>184</v>
      </c>
      <c r="H34" s="46"/>
      <c r="I34" s="46"/>
      <c r="J34" s="46"/>
      <c r="K34" s="87"/>
    </row>
    <row r="35" spans="1:11" s="27" customFormat="1" ht="18.75" customHeight="1">
      <c r="A35" s="102"/>
      <c r="B35" s="78" t="s">
        <v>7</v>
      </c>
      <c r="C35" s="78"/>
      <c r="D35" s="103">
        <f aca="true" t="shared" si="1" ref="D35:J35">D6+D16+D32</f>
        <v>586.46</v>
      </c>
      <c r="E35" s="78"/>
      <c r="F35" s="78"/>
      <c r="G35" s="78"/>
      <c r="H35" s="84">
        <f t="shared" si="1"/>
        <v>586.46</v>
      </c>
      <c r="I35" s="84">
        <f t="shared" si="1"/>
        <v>553.72</v>
      </c>
      <c r="J35" s="84">
        <f t="shared" si="1"/>
        <v>32.74</v>
      </c>
      <c r="K35" s="78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097222222222223" right="0.7097222222222223" top="0.42986111111111114" bottom="0.75" header="0.30972222222222223" footer="0.30972222222222223"/>
  <pageSetup fitToHeight="0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11" sqref="I11"/>
    </sheetView>
  </sheetViews>
  <sheetFormatPr defaultColWidth="9.00390625" defaultRowHeight="13.5"/>
  <cols>
    <col min="1" max="2" width="8.625" style="23" customWidth="1"/>
    <col min="3" max="3" width="6.75390625" style="23" customWidth="1"/>
    <col min="4" max="4" width="7.375" style="23" customWidth="1"/>
    <col min="5" max="5" width="8.625" style="23" customWidth="1"/>
    <col min="6" max="7" width="7.625" style="23" customWidth="1"/>
    <col min="8" max="8" width="8.625" style="23" customWidth="1"/>
    <col min="9" max="9" width="6.50390625" style="23" customWidth="1"/>
    <col min="10" max="11" width="8.625" style="23" customWidth="1"/>
    <col min="12" max="12" width="7.25390625" style="23" customWidth="1"/>
    <col min="13" max="13" width="6.125" style="23" customWidth="1"/>
    <col min="14" max="14" width="6.50390625" style="23" customWidth="1"/>
    <col min="15" max="16" width="7.625" style="23" customWidth="1"/>
    <col min="17" max="17" width="8.50390625" style="23" customWidth="1"/>
    <col min="18" max="18" width="6.75390625" style="23" customWidth="1"/>
    <col min="19" max="16384" width="9.00390625" style="23" customWidth="1"/>
  </cols>
  <sheetData>
    <row r="1" spans="1:18" s="23" customFormat="1" ht="30" customHeight="1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22.5" customHeight="1">
      <c r="A2" s="66" t="s">
        <v>186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3" customFormat="1" ht="48.75" customHeight="1">
      <c r="A3" s="68" t="s">
        <v>187</v>
      </c>
      <c r="B3" s="68"/>
      <c r="C3" s="68"/>
      <c r="D3" s="68"/>
      <c r="E3" s="68"/>
      <c r="F3" s="68"/>
      <c r="G3" s="68" t="s">
        <v>188</v>
      </c>
      <c r="H3" s="68"/>
      <c r="I3" s="68"/>
      <c r="J3" s="68"/>
      <c r="K3" s="68"/>
      <c r="L3" s="68"/>
      <c r="M3" s="68" t="s">
        <v>189</v>
      </c>
      <c r="N3" s="68"/>
      <c r="O3" s="68"/>
      <c r="P3" s="68"/>
      <c r="Q3" s="68"/>
      <c r="R3" s="68"/>
    </row>
    <row r="4" spans="1:18" s="23" customFormat="1" ht="48.75" customHeight="1">
      <c r="A4" s="69" t="s">
        <v>7</v>
      </c>
      <c r="B4" s="70" t="s">
        <v>190</v>
      </c>
      <c r="C4" s="69" t="s">
        <v>191</v>
      </c>
      <c r="D4" s="69"/>
      <c r="E4" s="69"/>
      <c r="F4" s="70" t="s">
        <v>170</v>
      </c>
      <c r="G4" s="69" t="s">
        <v>7</v>
      </c>
      <c r="H4" s="70" t="s">
        <v>190</v>
      </c>
      <c r="I4" s="69" t="s">
        <v>191</v>
      </c>
      <c r="J4" s="69"/>
      <c r="K4" s="69"/>
      <c r="L4" s="70" t="s">
        <v>170</v>
      </c>
      <c r="M4" s="69" t="s">
        <v>7</v>
      </c>
      <c r="N4" s="70" t="s">
        <v>190</v>
      </c>
      <c r="O4" s="69" t="s">
        <v>191</v>
      </c>
      <c r="P4" s="69"/>
      <c r="Q4" s="69"/>
      <c r="R4" s="70" t="s">
        <v>170</v>
      </c>
    </row>
    <row r="5" spans="1:18" s="23" customFormat="1" ht="52.5" customHeight="1">
      <c r="A5" s="31"/>
      <c r="B5" s="29"/>
      <c r="C5" s="29" t="s">
        <v>36</v>
      </c>
      <c r="D5" s="29" t="s">
        <v>192</v>
      </c>
      <c r="E5" s="29" t="s">
        <v>193</v>
      </c>
      <c r="F5" s="29"/>
      <c r="G5" s="31"/>
      <c r="H5" s="29"/>
      <c r="I5" s="29" t="s">
        <v>36</v>
      </c>
      <c r="J5" s="29" t="s">
        <v>192</v>
      </c>
      <c r="K5" s="29" t="s">
        <v>193</v>
      </c>
      <c r="L5" s="29"/>
      <c r="M5" s="31"/>
      <c r="N5" s="29"/>
      <c r="O5" s="29" t="s">
        <v>36</v>
      </c>
      <c r="P5" s="29" t="s">
        <v>192</v>
      </c>
      <c r="Q5" s="29" t="s">
        <v>193</v>
      </c>
      <c r="R5" s="29"/>
    </row>
    <row r="6" spans="1:18" s="65" customFormat="1" ht="43.5" customHeight="1">
      <c r="A6" s="34">
        <v>2.18</v>
      </c>
      <c r="B6" s="34"/>
      <c r="C6" s="34">
        <v>0</v>
      </c>
      <c r="D6" s="34"/>
      <c r="E6" s="34">
        <v>0</v>
      </c>
      <c r="F6" s="34">
        <v>2.18</v>
      </c>
      <c r="G6" s="34"/>
      <c r="H6" s="34"/>
      <c r="I6" s="34"/>
      <c r="J6" s="34"/>
      <c r="K6" s="34"/>
      <c r="L6" s="34"/>
      <c r="M6" s="34">
        <f>N6+O6+R6</f>
        <v>2.1</v>
      </c>
      <c r="N6" s="34"/>
      <c r="O6" s="34">
        <v>0</v>
      </c>
      <c r="P6" s="34"/>
      <c r="Q6" s="34">
        <v>0</v>
      </c>
      <c r="R6" s="34">
        <v>2.1</v>
      </c>
    </row>
    <row r="7" spans="1:18" s="23" customFormat="1" ht="43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23" customFormat="1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23" customFormat="1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23" customFormat="1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2" s="23" customFormat="1" ht="20.25">
      <c r="A11" s="71" t="s">
        <v>194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23" customFormat="1" ht="20.25">
      <c r="A12" s="72" t="s">
        <v>195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/>
  <mergeCells count="19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298611111111111" right="0.38958333333333334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workbookViewId="0" topLeftCell="A1">
      <selection activeCell="C22" sqref="C22"/>
    </sheetView>
  </sheetViews>
  <sheetFormatPr defaultColWidth="9.00390625" defaultRowHeight="13.5"/>
  <cols>
    <col min="1" max="1" width="15.50390625" style="0" customWidth="1"/>
    <col min="2" max="2" width="23.375" style="0" customWidth="1"/>
    <col min="3" max="3" width="22.875" style="0" customWidth="1"/>
    <col min="4" max="4" width="21.375" style="0" customWidth="1"/>
    <col min="5" max="6" width="19.875" style="0" customWidth="1"/>
  </cols>
  <sheetData>
    <row r="1" spans="1:6" ht="36" customHeight="1">
      <c r="A1" s="55" t="s">
        <v>196</v>
      </c>
      <c r="B1" s="55"/>
      <c r="C1" s="55"/>
      <c r="D1" s="55"/>
      <c r="E1" s="55"/>
      <c r="F1" s="55"/>
    </row>
    <row r="2" spans="1:7" s="1" customFormat="1" ht="22.5" customHeight="1">
      <c r="A2" s="31" t="s">
        <v>197</v>
      </c>
      <c r="B2" s="31"/>
      <c r="C2" s="31"/>
      <c r="D2" s="31"/>
      <c r="E2" s="56"/>
      <c r="F2" s="31"/>
      <c r="G2" s="57"/>
    </row>
    <row r="3" spans="1:7" ht="40.5" customHeight="1">
      <c r="A3" s="58" t="s">
        <v>32</v>
      </c>
      <c r="B3" s="58" t="s">
        <v>198</v>
      </c>
      <c r="C3" s="58" t="s">
        <v>199</v>
      </c>
      <c r="D3" s="58" t="s">
        <v>200</v>
      </c>
      <c r="E3" s="58"/>
      <c r="F3" s="58"/>
      <c r="G3" s="59"/>
    </row>
    <row r="4" spans="1:6" ht="31.5" customHeight="1">
      <c r="A4" s="58"/>
      <c r="B4" s="58"/>
      <c r="C4" s="58"/>
      <c r="D4" s="58" t="s">
        <v>7</v>
      </c>
      <c r="E4" s="58" t="s">
        <v>37</v>
      </c>
      <c r="F4" s="58" t="s">
        <v>38</v>
      </c>
    </row>
    <row r="5" spans="1:6" ht="34.5" customHeight="1">
      <c r="A5" s="60"/>
      <c r="B5" s="60"/>
      <c r="C5" s="60"/>
      <c r="D5" s="60"/>
      <c r="E5" s="60"/>
      <c r="F5" s="60"/>
    </row>
    <row r="6" spans="1:6" ht="34.5" customHeight="1">
      <c r="A6" s="61"/>
      <c r="B6" s="61"/>
      <c r="C6" s="61"/>
      <c r="D6" s="61"/>
      <c r="E6" s="61"/>
      <c r="F6" s="61"/>
    </row>
    <row r="7" spans="1:6" ht="34.5" customHeight="1">
      <c r="A7" s="61"/>
      <c r="B7" s="61"/>
      <c r="C7" s="61"/>
      <c r="D7" s="61"/>
      <c r="E7" s="61"/>
      <c r="F7" s="61"/>
    </row>
    <row r="8" spans="1:6" ht="34.5" customHeight="1">
      <c r="A8" s="61"/>
      <c r="B8" s="61"/>
      <c r="C8" s="61"/>
      <c r="D8" s="61"/>
      <c r="E8" s="61"/>
      <c r="F8" s="61"/>
    </row>
    <row r="9" spans="1:6" ht="34.5" customHeight="1">
      <c r="A9" s="62" t="s">
        <v>7</v>
      </c>
      <c r="B9" s="62"/>
      <c r="C9" s="61"/>
      <c r="D9" s="61"/>
      <c r="E9" s="61"/>
      <c r="F9" s="61"/>
    </row>
    <row r="10" spans="1:6" ht="25.5" customHeight="1">
      <c r="A10" s="63" t="s">
        <v>201</v>
      </c>
      <c r="B10" s="63"/>
      <c r="C10" s="63"/>
      <c r="D10" s="63"/>
      <c r="E10" s="63"/>
      <c r="F10" s="63"/>
    </row>
    <row r="11" spans="1:6" ht="20.25">
      <c r="A11" s="64"/>
      <c r="B11" s="64"/>
      <c r="C11" s="64"/>
      <c r="D11" s="64"/>
      <c r="E11" s="64"/>
      <c r="F11" s="64"/>
    </row>
  </sheetData>
  <sheetProtection/>
  <mergeCells count="9">
    <mergeCell ref="A1:F1"/>
    <mergeCell ref="A2:F2"/>
    <mergeCell ref="D3:F3"/>
    <mergeCell ref="A9:B9"/>
    <mergeCell ref="A10:F10"/>
    <mergeCell ref="A11:F11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C5">
      <selection activeCell="G12" sqref="G12"/>
    </sheetView>
  </sheetViews>
  <sheetFormatPr defaultColWidth="9.00390625" defaultRowHeight="13.5"/>
  <cols>
    <col min="1" max="1" width="31.25390625" style="23" customWidth="1"/>
    <col min="2" max="2" width="26.75390625" style="23" customWidth="1"/>
    <col min="3" max="3" width="35.00390625" style="23" customWidth="1"/>
    <col min="4" max="4" width="31.00390625" style="23" customWidth="1"/>
    <col min="5" max="255" width="9.00390625" style="23" customWidth="1"/>
  </cols>
  <sheetData>
    <row r="1" spans="1:4" s="23" customFormat="1" ht="28.5" customHeight="1">
      <c r="A1" s="38" t="s">
        <v>202</v>
      </c>
      <c r="B1" s="38"/>
      <c r="C1" s="38"/>
      <c r="D1" s="28"/>
    </row>
    <row r="2" spans="1:6" s="1" customFormat="1" ht="12.75" customHeight="1">
      <c r="A2" s="39" t="s">
        <v>203</v>
      </c>
      <c r="B2" s="40"/>
      <c r="C2" s="41"/>
      <c r="D2" s="42"/>
      <c r="E2" s="43"/>
      <c r="F2" s="43"/>
    </row>
    <row r="3" spans="1:4" s="23" customFormat="1" ht="19.5" customHeight="1">
      <c r="A3" s="44" t="s">
        <v>3</v>
      </c>
      <c r="B3" s="44"/>
      <c r="C3" s="44" t="s">
        <v>4</v>
      </c>
      <c r="D3" s="44"/>
    </row>
    <row r="4" spans="1:4" s="23" customFormat="1" ht="21" customHeight="1">
      <c r="A4" s="29" t="s">
        <v>5</v>
      </c>
      <c r="B4" s="29" t="s">
        <v>6</v>
      </c>
      <c r="C4" s="29" t="s">
        <v>5</v>
      </c>
      <c r="D4" s="29" t="s">
        <v>6</v>
      </c>
    </row>
    <row r="5" spans="1:4" s="23" customFormat="1" ht="21" customHeight="1">
      <c r="A5" s="45" t="s">
        <v>204</v>
      </c>
      <c r="B5" s="46">
        <v>6209.94</v>
      </c>
      <c r="C5" s="45" t="s">
        <v>205</v>
      </c>
      <c r="D5" s="47">
        <v>3525.31</v>
      </c>
    </row>
    <row r="6" spans="1:4" s="23" customFormat="1" ht="21" customHeight="1">
      <c r="A6" s="48" t="s">
        <v>206</v>
      </c>
      <c r="B6" s="49"/>
      <c r="C6" s="48" t="s">
        <v>207</v>
      </c>
      <c r="D6" s="47">
        <v>843.6</v>
      </c>
    </row>
    <row r="7" spans="1:4" s="23" customFormat="1" ht="21" customHeight="1">
      <c r="A7" s="48" t="s">
        <v>208</v>
      </c>
      <c r="B7" s="49"/>
      <c r="C7" s="48" t="s">
        <v>209</v>
      </c>
      <c r="D7" s="50">
        <v>448.83</v>
      </c>
    </row>
    <row r="8" spans="1:4" s="23" customFormat="1" ht="21" customHeight="1">
      <c r="A8" s="48" t="s">
        <v>210</v>
      </c>
      <c r="B8" s="32"/>
      <c r="C8" s="48" t="s">
        <v>211</v>
      </c>
      <c r="D8" s="50">
        <v>72.85</v>
      </c>
    </row>
    <row r="9" spans="1:4" s="23" customFormat="1" ht="21" customHeight="1">
      <c r="A9" s="48" t="s">
        <v>212</v>
      </c>
      <c r="B9" s="51"/>
      <c r="C9" s="48" t="s">
        <v>213</v>
      </c>
      <c r="D9" s="47">
        <v>38.33</v>
      </c>
    </row>
    <row r="10" spans="1:4" s="23" customFormat="1" ht="21" customHeight="1">
      <c r="A10" s="29"/>
      <c r="B10" s="49"/>
      <c r="C10" s="48" t="s">
        <v>214</v>
      </c>
      <c r="D10" s="47">
        <v>588.8</v>
      </c>
    </row>
    <row r="11" spans="1:4" s="23" customFormat="1" ht="21" customHeight="1">
      <c r="A11" s="29"/>
      <c r="B11" s="49"/>
      <c r="C11" s="48" t="s">
        <v>215</v>
      </c>
      <c r="D11" s="52">
        <v>40.22</v>
      </c>
    </row>
    <row r="12" spans="1:4" s="23" customFormat="1" ht="21" customHeight="1">
      <c r="A12" s="29"/>
      <c r="B12" s="49"/>
      <c r="C12" s="48" t="s">
        <v>216</v>
      </c>
      <c r="D12" s="47">
        <v>547</v>
      </c>
    </row>
    <row r="13" spans="1:4" s="23" customFormat="1" ht="21" customHeight="1">
      <c r="A13" s="29"/>
      <c r="B13" s="49"/>
      <c r="C13" s="48" t="s">
        <v>217</v>
      </c>
      <c r="D13" s="47">
        <v>105</v>
      </c>
    </row>
    <row r="14" spans="1:4" s="23" customFormat="1" ht="21" customHeight="1">
      <c r="A14" s="29"/>
      <c r="B14" s="49"/>
      <c r="C14" s="48"/>
      <c r="D14" s="47"/>
    </row>
    <row r="15" spans="1:4" s="23" customFormat="1" ht="21" customHeight="1">
      <c r="A15" s="29"/>
      <c r="B15" s="49"/>
      <c r="C15" s="48"/>
      <c r="D15" s="53"/>
    </row>
    <row r="16" spans="1:4" s="23" customFormat="1" ht="21" customHeight="1">
      <c r="A16" s="29"/>
      <c r="B16" s="49"/>
      <c r="C16" s="48"/>
      <c r="D16" s="47"/>
    </row>
    <row r="17" spans="1:4" s="23" customFormat="1" ht="21" customHeight="1">
      <c r="A17" s="29"/>
      <c r="B17" s="49"/>
      <c r="C17" s="48"/>
      <c r="D17" s="49">
        <v>0</v>
      </c>
    </row>
    <row r="18" spans="1:4" s="23" customFormat="1" ht="21" customHeight="1">
      <c r="A18" s="29"/>
      <c r="B18" s="49"/>
      <c r="C18" s="48"/>
      <c r="D18" s="49">
        <v>0</v>
      </c>
    </row>
    <row r="19" spans="1:4" s="23" customFormat="1" ht="21" customHeight="1">
      <c r="A19" s="29" t="s">
        <v>218</v>
      </c>
      <c r="B19" s="46">
        <v>6209.94</v>
      </c>
      <c r="C19" s="29" t="s">
        <v>219</v>
      </c>
      <c r="D19" s="46">
        <v>6209.94</v>
      </c>
    </row>
    <row r="20" spans="1:4" s="23" customFormat="1" ht="21" customHeight="1">
      <c r="A20" s="48" t="s">
        <v>220</v>
      </c>
      <c r="B20" s="49"/>
      <c r="C20" s="29"/>
      <c r="D20" s="49">
        <v>0</v>
      </c>
    </row>
    <row r="21" spans="1:4" s="23" customFormat="1" ht="21" customHeight="1">
      <c r="A21" s="48" t="s">
        <v>221</v>
      </c>
      <c r="B21" s="54">
        <v>801.12</v>
      </c>
      <c r="C21" s="48" t="s">
        <v>222</v>
      </c>
      <c r="D21" s="49">
        <v>801.12</v>
      </c>
    </row>
    <row r="22" spans="1:4" s="23" customFormat="1" ht="21" customHeight="1">
      <c r="A22" s="29"/>
      <c r="B22" s="49"/>
      <c r="C22" s="29"/>
      <c r="D22" s="49">
        <v>0</v>
      </c>
    </row>
    <row r="23" spans="1:4" s="23" customFormat="1" ht="21" customHeight="1">
      <c r="A23" s="29" t="s">
        <v>25</v>
      </c>
      <c r="B23" s="49">
        <v>7011.06</v>
      </c>
      <c r="C23" s="29" t="s">
        <v>26</v>
      </c>
      <c r="D23" s="49">
        <v>7011.06</v>
      </c>
    </row>
  </sheetData>
  <sheetProtection/>
  <mergeCells count="4">
    <mergeCell ref="A1:D1"/>
    <mergeCell ref="A2:D2"/>
    <mergeCell ref="A3:B3"/>
    <mergeCell ref="C3:D3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85" zoomScaleNormal="85" workbookViewId="0" topLeftCell="B1">
      <selection activeCell="H19" sqref="H19"/>
    </sheetView>
  </sheetViews>
  <sheetFormatPr defaultColWidth="9.00390625" defaultRowHeight="27.75" customHeight="1"/>
  <cols>
    <col min="1" max="1" width="9.00390625" style="23" customWidth="1"/>
    <col min="2" max="2" width="34.875" style="23" customWidth="1"/>
    <col min="3" max="3" width="10.125" style="23" customWidth="1"/>
    <col min="4" max="4" width="10.375" style="23" customWidth="1"/>
    <col min="5" max="5" width="10.625" style="23" customWidth="1"/>
    <col min="6" max="6" width="9.375" style="23" customWidth="1"/>
    <col min="7" max="7" width="5.50390625" style="23" customWidth="1"/>
    <col min="8" max="8" width="9.00390625" style="23" customWidth="1"/>
    <col min="9" max="9" width="7.375" style="23" customWidth="1"/>
    <col min="10" max="10" width="8.375" style="23" customWidth="1"/>
    <col min="11" max="11" width="5.625" style="23" customWidth="1"/>
    <col min="12" max="12" width="11.375" style="23" customWidth="1"/>
    <col min="13" max="16384" width="9.00390625" style="23" customWidth="1"/>
  </cols>
  <sheetData>
    <row r="1" spans="1:12" s="23" customFormat="1" ht="27.75" customHeight="1">
      <c r="A1" s="28" t="s">
        <v>223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2.5" customHeight="1">
      <c r="A2" s="6" t="s">
        <v>1</v>
      </c>
      <c r="B2" s="6"/>
      <c r="C2" s="6"/>
      <c r="D2" s="6"/>
      <c r="E2" s="8" t="s">
        <v>224</v>
      </c>
      <c r="F2" s="8"/>
      <c r="G2" s="8"/>
      <c r="H2" s="8"/>
      <c r="I2" s="8"/>
      <c r="J2" s="8"/>
      <c r="K2" s="8"/>
      <c r="L2" s="8"/>
    </row>
    <row r="3" spans="1:12" s="23" customFormat="1" ht="36.75" customHeight="1">
      <c r="A3" s="29" t="s">
        <v>225</v>
      </c>
      <c r="B3" s="29"/>
      <c r="C3" s="29" t="s">
        <v>7</v>
      </c>
      <c r="D3" s="29" t="s">
        <v>221</v>
      </c>
      <c r="E3" s="29" t="s">
        <v>226</v>
      </c>
      <c r="F3" s="29" t="s">
        <v>227</v>
      </c>
      <c r="G3" s="29" t="s">
        <v>228</v>
      </c>
      <c r="H3" s="29" t="s">
        <v>229</v>
      </c>
      <c r="I3" s="29" t="s">
        <v>230</v>
      </c>
      <c r="J3" s="29" t="s">
        <v>231</v>
      </c>
      <c r="K3" s="29" t="s">
        <v>232</v>
      </c>
      <c r="L3" s="29" t="s">
        <v>220</v>
      </c>
    </row>
    <row r="4" spans="1:12" s="23" customFormat="1" ht="27.75" customHeight="1">
      <c r="A4" s="30" t="s">
        <v>32</v>
      </c>
      <c r="B4" s="31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4" customFormat="1" ht="24.75" customHeight="1">
      <c r="A5" s="15" t="s">
        <v>39</v>
      </c>
      <c r="B5" s="15" t="s">
        <v>40</v>
      </c>
      <c r="C5" s="32">
        <f>D5+E5</f>
        <v>4138.66</v>
      </c>
      <c r="D5" s="32">
        <f>D8+D10</f>
        <v>613.35</v>
      </c>
      <c r="E5" s="16">
        <v>3525.31</v>
      </c>
      <c r="F5" s="33"/>
      <c r="G5" s="11"/>
      <c r="H5" s="11"/>
      <c r="I5" s="11"/>
      <c r="J5" s="11"/>
      <c r="K5" s="11"/>
      <c r="L5" s="11"/>
    </row>
    <row r="6" spans="1:12" s="3" customFormat="1" ht="24.75" customHeight="1">
      <c r="A6" s="15" t="s">
        <v>41</v>
      </c>
      <c r="B6" s="15" t="s">
        <v>42</v>
      </c>
      <c r="C6" s="32">
        <f aca="true" t="shared" si="0" ref="C6:C50">D6+E6</f>
        <v>368.21</v>
      </c>
      <c r="D6" s="32"/>
      <c r="E6" s="16">
        <v>368.21</v>
      </c>
      <c r="F6" s="33"/>
      <c r="G6" s="11"/>
      <c r="H6" s="11"/>
      <c r="I6" s="11"/>
      <c r="J6" s="11"/>
      <c r="K6" s="11"/>
      <c r="L6" s="11"/>
    </row>
    <row r="7" spans="1:12" s="3" customFormat="1" ht="24.75" customHeight="1">
      <c r="A7" s="15" t="s">
        <v>43</v>
      </c>
      <c r="B7" s="15" t="s">
        <v>44</v>
      </c>
      <c r="C7" s="32">
        <f t="shared" si="0"/>
        <v>368.21</v>
      </c>
      <c r="D7" s="32"/>
      <c r="E7" s="16">
        <v>368.21</v>
      </c>
      <c r="F7" s="33"/>
      <c r="G7" s="11"/>
      <c r="H7" s="11"/>
      <c r="I7" s="11"/>
      <c r="J7" s="11"/>
      <c r="K7" s="11"/>
      <c r="L7" s="11"/>
    </row>
    <row r="8" spans="1:12" s="3" customFormat="1" ht="24.75" customHeight="1">
      <c r="A8" s="15" t="s">
        <v>45</v>
      </c>
      <c r="B8" s="15" t="s">
        <v>46</v>
      </c>
      <c r="C8" s="32">
        <f t="shared" si="0"/>
        <v>145.97</v>
      </c>
      <c r="D8" s="32">
        <v>144.1</v>
      </c>
      <c r="E8" s="16">
        <v>1.87</v>
      </c>
      <c r="F8" s="33"/>
      <c r="G8" s="34"/>
      <c r="H8" s="34"/>
      <c r="I8" s="34"/>
      <c r="J8" s="34"/>
      <c r="K8" s="34"/>
      <c r="L8" s="34"/>
    </row>
    <row r="9" spans="1:12" s="3" customFormat="1" ht="24.75" customHeight="1">
      <c r="A9" s="15" t="s">
        <v>47</v>
      </c>
      <c r="B9" s="15" t="s">
        <v>48</v>
      </c>
      <c r="C9" s="32">
        <f t="shared" si="0"/>
        <v>145.97</v>
      </c>
      <c r="D9" s="32">
        <v>144.1</v>
      </c>
      <c r="E9" s="16">
        <v>1.87</v>
      </c>
      <c r="F9" s="33"/>
      <c r="G9" s="34"/>
      <c r="H9" s="34"/>
      <c r="I9" s="34"/>
      <c r="J9" s="34"/>
      <c r="K9" s="34"/>
      <c r="L9" s="34"/>
    </row>
    <row r="10" spans="1:12" s="3" customFormat="1" ht="24.75" customHeight="1">
      <c r="A10" s="15" t="s">
        <v>49</v>
      </c>
      <c r="B10" s="15" t="s">
        <v>50</v>
      </c>
      <c r="C10" s="32">
        <f t="shared" si="0"/>
        <v>3624.48</v>
      </c>
      <c r="D10" s="32">
        <v>469.25</v>
      </c>
      <c r="E10" s="16">
        <v>3155.23</v>
      </c>
      <c r="F10" s="33"/>
      <c r="G10" s="34"/>
      <c r="H10" s="34"/>
      <c r="I10" s="34"/>
      <c r="J10" s="34"/>
      <c r="K10" s="34"/>
      <c r="L10" s="34"/>
    </row>
    <row r="11" spans="1:12" s="3" customFormat="1" ht="24.75" customHeight="1">
      <c r="A11" s="15" t="s">
        <v>51</v>
      </c>
      <c r="B11" s="15" t="s">
        <v>44</v>
      </c>
      <c r="C11" s="32">
        <f t="shared" si="0"/>
        <v>136.85</v>
      </c>
      <c r="D11" s="32"/>
      <c r="E11" s="16">
        <v>136.85</v>
      </c>
      <c r="F11" s="33"/>
      <c r="G11" s="34"/>
      <c r="H11" s="34"/>
      <c r="I11" s="34"/>
      <c r="J11" s="34"/>
      <c r="K11" s="34"/>
      <c r="L11" s="34"/>
    </row>
    <row r="12" spans="1:12" s="21" customFormat="1" ht="24.75" customHeight="1">
      <c r="A12" s="15" t="s">
        <v>52</v>
      </c>
      <c r="B12" s="15" t="s">
        <v>48</v>
      </c>
      <c r="C12" s="32">
        <f t="shared" si="0"/>
        <v>98.4</v>
      </c>
      <c r="D12" s="32"/>
      <c r="E12" s="16">
        <v>98.4</v>
      </c>
      <c r="F12" s="33"/>
      <c r="G12" s="34"/>
      <c r="H12" s="34"/>
      <c r="I12" s="34"/>
      <c r="J12" s="34"/>
      <c r="K12" s="34"/>
      <c r="L12" s="34"/>
    </row>
    <row r="13" spans="1:12" s="3" customFormat="1" ht="24.75" customHeight="1">
      <c r="A13" s="15" t="s">
        <v>53</v>
      </c>
      <c r="B13" s="15" t="s">
        <v>54</v>
      </c>
      <c r="C13" s="32">
        <f t="shared" si="0"/>
        <v>3389.23</v>
      </c>
      <c r="D13" s="32">
        <v>469.25</v>
      </c>
      <c r="E13" s="16">
        <v>2919.98</v>
      </c>
      <c r="F13" s="33"/>
      <c r="G13" s="34"/>
      <c r="H13" s="34"/>
      <c r="I13" s="34"/>
      <c r="J13" s="34"/>
      <c r="K13" s="34"/>
      <c r="L13" s="34"/>
    </row>
    <row r="14" spans="1:12" s="24" customFormat="1" ht="24.75" customHeight="1">
      <c r="A14" s="15" t="s">
        <v>55</v>
      </c>
      <c r="B14" s="15" t="s">
        <v>56</v>
      </c>
      <c r="C14" s="32">
        <f t="shared" si="0"/>
        <v>843.6</v>
      </c>
      <c r="D14" s="32"/>
      <c r="E14" s="16">
        <v>843.6</v>
      </c>
      <c r="F14" s="33"/>
      <c r="G14" s="34"/>
      <c r="H14" s="34"/>
      <c r="I14" s="34"/>
      <c r="J14" s="34"/>
      <c r="K14" s="34"/>
      <c r="L14" s="34"/>
    </row>
    <row r="15" spans="1:12" s="3" customFormat="1" ht="24.75" customHeight="1">
      <c r="A15" s="15" t="s">
        <v>57</v>
      </c>
      <c r="B15" s="15" t="s">
        <v>58</v>
      </c>
      <c r="C15" s="32">
        <f t="shared" si="0"/>
        <v>843.6</v>
      </c>
      <c r="D15" s="32"/>
      <c r="E15" s="16">
        <v>843.6</v>
      </c>
      <c r="F15" s="33"/>
      <c r="G15" s="34"/>
      <c r="H15" s="34"/>
      <c r="I15" s="34"/>
      <c r="J15" s="34"/>
      <c r="K15" s="34"/>
      <c r="L15" s="34"/>
    </row>
    <row r="16" spans="1:12" s="3" customFormat="1" ht="24.75" customHeight="1">
      <c r="A16" s="15" t="s">
        <v>59</v>
      </c>
      <c r="B16" s="15" t="s">
        <v>60</v>
      </c>
      <c r="C16" s="32">
        <f t="shared" si="0"/>
        <v>843.6</v>
      </c>
      <c r="D16" s="32"/>
      <c r="E16" s="16">
        <v>843.6</v>
      </c>
      <c r="F16" s="33"/>
      <c r="G16" s="34"/>
      <c r="H16" s="34"/>
      <c r="I16" s="34"/>
      <c r="J16" s="34"/>
      <c r="K16" s="34"/>
      <c r="L16" s="34"/>
    </row>
    <row r="17" spans="1:12" s="3" customFormat="1" ht="24.75" customHeight="1">
      <c r="A17" s="15" t="s">
        <v>233</v>
      </c>
      <c r="B17" s="15" t="s">
        <v>234</v>
      </c>
      <c r="C17" s="32">
        <f t="shared" si="0"/>
        <v>127.52</v>
      </c>
      <c r="D17" s="32">
        <v>127.52</v>
      </c>
      <c r="E17" s="16"/>
      <c r="F17" s="33"/>
      <c r="G17" s="34"/>
      <c r="H17" s="34"/>
      <c r="I17" s="34"/>
      <c r="J17" s="34"/>
      <c r="K17" s="34"/>
      <c r="L17" s="34"/>
    </row>
    <row r="18" spans="1:12" s="3" customFormat="1" ht="24.75" customHeight="1">
      <c r="A18" s="15" t="s">
        <v>235</v>
      </c>
      <c r="B18" s="15" t="s">
        <v>236</v>
      </c>
      <c r="C18" s="32">
        <f t="shared" si="0"/>
        <v>127.52</v>
      </c>
      <c r="D18" s="32">
        <v>127.52</v>
      </c>
      <c r="E18" s="16"/>
      <c r="F18" s="33"/>
      <c r="G18" s="34"/>
      <c r="H18" s="34"/>
      <c r="I18" s="34"/>
      <c r="J18" s="34"/>
      <c r="K18" s="34"/>
      <c r="L18" s="34"/>
    </row>
    <row r="19" spans="1:12" s="3" customFormat="1" ht="24.75" customHeight="1">
      <c r="A19" s="15" t="s">
        <v>237</v>
      </c>
      <c r="B19" s="15" t="s">
        <v>238</v>
      </c>
      <c r="C19" s="32">
        <f t="shared" si="0"/>
        <v>127.52</v>
      </c>
      <c r="D19" s="32">
        <v>127.52</v>
      </c>
      <c r="E19" s="16"/>
      <c r="F19" s="33"/>
      <c r="G19" s="34"/>
      <c r="H19" s="34"/>
      <c r="I19" s="34"/>
      <c r="J19" s="34"/>
      <c r="K19" s="34"/>
      <c r="L19" s="34"/>
    </row>
    <row r="20" spans="1:12" s="25" customFormat="1" ht="24.75" customHeight="1">
      <c r="A20" s="15" t="s">
        <v>61</v>
      </c>
      <c r="B20" s="15" t="s">
        <v>62</v>
      </c>
      <c r="C20" s="32">
        <f t="shared" si="0"/>
        <v>453.08</v>
      </c>
      <c r="D20" s="32">
        <v>4.25</v>
      </c>
      <c r="E20" s="16">
        <v>448.83</v>
      </c>
      <c r="F20" s="33"/>
      <c r="G20" s="34"/>
      <c r="H20" s="34"/>
      <c r="I20" s="34"/>
      <c r="J20" s="34"/>
      <c r="K20" s="34"/>
      <c r="L20" s="34"/>
    </row>
    <row r="21" spans="1:12" s="3" customFormat="1" ht="24.75" customHeight="1">
      <c r="A21" s="15" t="s">
        <v>63</v>
      </c>
      <c r="B21" s="15" t="s">
        <v>64</v>
      </c>
      <c r="C21" s="32">
        <f t="shared" si="0"/>
        <v>453.08</v>
      </c>
      <c r="D21" s="32">
        <v>4.25</v>
      </c>
      <c r="E21" s="16">
        <v>448.83</v>
      </c>
      <c r="F21" s="33"/>
      <c r="G21" s="34"/>
      <c r="H21" s="34"/>
      <c r="I21" s="34"/>
      <c r="J21" s="34"/>
      <c r="K21" s="34"/>
      <c r="L21" s="34"/>
    </row>
    <row r="22" spans="1:12" s="3" customFormat="1" ht="24.75" customHeight="1">
      <c r="A22" s="15" t="s">
        <v>65</v>
      </c>
      <c r="B22" s="15" t="s">
        <v>48</v>
      </c>
      <c r="C22" s="32">
        <f t="shared" si="0"/>
        <v>253.08</v>
      </c>
      <c r="D22" s="32">
        <v>4.25</v>
      </c>
      <c r="E22" s="16">
        <v>248.83</v>
      </c>
      <c r="F22" s="33"/>
      <c r="G22" s="34"/>
      <c r="H22" s="34"/>
      <c r="I22" s="34"/>
      <c r="J22" s="34"/>
      <c r="K22" s="34"/>
      <c r="L22" s="34"/>
    </row>
    <row r="23" spans="1:12" s="24" customFormat="1" ht="24.75" customHeight="1">
      <c r="A23" s="15" t="s">
        <v>66</v>
      </c>
      <c r="B23" s="15" t="s">
        <v>67</v>
      </c>
      <c r="C23" s="32">
        <f t="shared" si="0"/>
        <v>200</v>
      </c>
      <c r="D23" s="32"/>
      <c r="E23" s="16">
        <v>200</v>
      </c>
      <c r="F23" s="33"/>
      <c r="G23" s="34"/>
      <c r="H23" s="34"/>
      <c r="I23" s="34"/>
      <c r="J23" s="34"/>
      <c r="K23" s="34"/>
      <c r="L23" s="34"/>
    </row>
    <row r="24" spans="1:12" s="3" customFormat="1" ht="24.75" customHeight="1">
      <c r="A24" s="15" t="s">
        <v>68</v>
      </c>
      <c r="B24" s="15" t="s">
        <v>69</v>
      </c>
      <c r="C24" s="32">
        <f t="shared" si="0"/>
        <v>72.85</v>
      </c>
      <c r="D24" s="32"/>
      <c r="E24" s="16">
        <v>72.85</v>
      </c>
      <c r="F24" s="33"/>
      <c r="G24" s="34"/>
      <c r="H24" s="34"/>
      <c r="I24" s="34"/>
      <c r="J24" s="34"/>
      <c r="K24" s="34"/>
      <c r="L24" s="34"/>
    </row>
    <row r="25" spans="1:12" s="23" customFormat="1" ht="24.75" customHeight="1">
      <c r="A25" s="15" t="s">
        <v>70</v>
      </c>
      <c r="B25" s="15" t="s">
        <v>71</v>
      </c>
      <c r="C25" s="32">
        <f t="shared" si="0"/>
        <v>69.7</v>
      </c>
      <c r="D25" s="32"/>
      <c r="E25" s="16">
        <v>69.7</v>
      </c>
      <c r="F25" s="33"/>
      <c r="G25" s="34"/>
      <c r="H25" s="34"/>
      <c r="I25" s="34"/>
      <c r="J25" s="34"/>
      <c r="K25" s="34"/>
      <c r="L25" s="34"/>
    </row>
    <row r="26" spans="1:12" s="26" customFormat="1" ht="24.75" customHeight="1">
      <c r="A26" s="15" t="s">
        <v>72</v>
      </c>
      <c r="B26" s="15" t="s">
        <v>73</v>
      </c>
      <c r="C26" s="32">
        <f t="shared" si="0"/>
        <v>69.7</v>
      </c>
      <c r="D26" s="32"/>
      <c r="E26" s="16">
        <v>69.7</v>
      </c>
      <c r="F26" s="33"/>
      <c r="G26" s="34"/>
      <c r="H26" s="34"/>
      <c r="I26" s="34"/>
      <c r="J26" s="34"/>
      <c r="K26" s="34"/>
      <c r="L26" s="34"/>
    </row>
    <row r="27" spans="1:12" s="23" customFormat="1" ht="24.75" customHeight="1">
      <c r="A27" s="15" t="s">
        <v>74</v>
      </c>
      <c r="B27" s="15" t="s">
        <v>75</v>
      </c>
      <c r="C27" s="32">
        <f t="shared" si="0"/>
        <v>3.15</v>
      </c>
      <c r="D27" s="32"/>
      <c r="E27" s="16">
        <v>3.15</v>
      </c>
      <c r="F27" s="33"/>
      <c r="G27" s="34"/>
      <c r="H27" s="34"/>
      <c r="I27" s="34"/>
      <c r="J27" s="34"/>
      <c r="K27" s="34"/>
      <c r="L27" s="34"/>
    </row>
    <row r="28" spans="1:12" s="23" customFormat="1" ht="24.75" customHeight="1">
      <c r="A28" s="15" t="s">
        <v>76</v>
      </c>
      <c r="B28" s="15" t="s">
        <v>77</v>
      </c>
      <c r="C28" s="32">
        <f t="shared" si="0"/>
        <v>0.71</v>
      </c>
      <c r="D28" s="32"/>
      <c r="E28" s="16">
        <v>0.71</v>
      </c>
      <c r="F28" s="33"/>
      <c r="G28" s="34"/>
      <c r="H28" s="34"/>
      <c r="I28" s="34"/>
      <c r="J28" s="34"/>
      <c r="K28" s="34"/>
      <c r="L28" s="34"/>
    </row>
    <row r="29" spans="1:12" s="23" customFormat="1" ht="24.75" customHeight="1">
      <c r="A29" s="15" t="s">
        <v>78</v>
      </c>
      <c r="B29" s="15" t="s">
        <v>79</v>
      </c>
      <c r="C29" s="32">
        <f t="shared" si="0"/>
        <v>2.44</v>
      </c>
      <c r="D29" s="32"/>
      <c r="E29" s="16">
        <v>2.44</v>
      </c>
      <c r="F29" s="33"/>
      <c r="G29" s="34"/>
      <c r="H29" s="34"/>
      <c r="I29" s="34"/>
      <c r="J29" s="34"/>
      <c r="K29" s="34"/>
      <c r="L29" s="34"/>
    </row>
    <row r="30" spans="1:12" s="23" customFormat="1" ht="24.75" customHeight="1">
      <c r="A30" s="15" t="s">
        <v>80</v>
      </c>
      <c r="B30" s="15" t="s">
        <v>81</v>
      </c>
      <c r="C30" s="32">
        <f t="shared" si="0"/>
        <v>38.33</v>
      </c>
      <c r="D30" s="32"/>
      <c r="E30" s="16">
        <v>38.33</v>
      </c>
      <c r="F30" s="33"/>
      <c r="G30" s="34"/>
      <c r="H30" s="34"/>
      <c r="I30" s="34"/>
      <c r="J30" s="34"/>
      <c r="K30" s="34"/>
      <c r="L30" s="34"/>
    </row>
    <row r="31" spans="1:12" s="23" customFormat="1" ht="24.75" customHeight="1">
      <c r="A31" s="15" t="s">
        <v>82</v>
      </c>
      <c r="B31" s="15" t="s">
        <v>83</v>
      </c>
      <c r="C31" s="32">
        <f t="shared" si="0"/>
        <v>10.45</v>
      </c>
      <c r="D31" s="32"/>
      <c r="E31" s="16">
        <v>10.45</v>
      </c>
      <c r="F31" s="33"/>
      <c r="G31" s="34"/>
      <c r="H31" s="34"/>
      <c r="I31" s="34"/>
      <c r="J31" s="34"/>
      <c r="K31" s="34"/>
      <c r="L31" s="34"/>
    </row>
    <row r="32" spans="1:12" s="27" customFormat="1" ht="24.75" customHeight="1">
      <c r="A32" s="15" t="s">
        <v>84</v>
      </c>
      <c r="B32" s="15" t="s">
        <v>85</v>
      </c>
      <c r="C32" s="32">
        <f t="shared" si="0"/>
        <v>10.45</v>
      </c>
      <c r="D32" s="32"/>
      <c r="E32" s="16">
        <v>10.45</v>
      </c>
      <c r="F32" s="33"/>
      <c r="G32" s="34"/>
      <c r="H32" s="34"/>
      <c r="I32" s="34"/>
      <c r="J32" s="34"/>
      <c r="K32" s="34"/>
      <c r="L32" s="34"/>
    </row>
    <row r="33" spans="1:12" s="23" customFormat="1" ht="24.75" customHeight="1">
      <c r="A33" s="15" t="s">
        <v>86</v>
      </c>
      <c r="B33" s="15" t="s">
        <v>87</v>
      </c>
      <c r="C33" s="32">
        <f t="shared" si="0"/>
        <v>27.88</v>
      </c>
      <c r="D33" s="32"/>
      <c r="E33" s="16">
        <v>27.88</v>
      </c>
      <c r="F33" s="33"/>
      <c r="G33" s="34"/>
      <c r="H33" s="34"/>
      <c r="I33" s="34"/>
      <c r="J33" s="34"/>
      <c r="K33" s="34"/>
      <c r="L33" s="34"/>
    </row>
    <row r="34" spans="1:12" s="23" customFormat="1" ht="24.75" customHeight="1">
      <c r="A34" s="15" t="s">
        <v>88</v>
      </c>
      <c r="B34" s="15" t="s">
        <v>89</v>
      </c>
      <c r="C34" s="32">
        <f t="shared" si="0"/>
        <v>27.88</v>
      </c>
      <c r="D34" s="32"/>
      <c r="E34" s="16">
        <v>27.88</v>
      </c>
      <c r="F34" s="33"/>
      <c r="G34" s="34"/>
      <c r="H34" s="34"/>
      <c r="I34" s="34"/>
      <c r="J34" s="34"/>
      <c r="K34" s="34"/>
      <c r="L34" s="34"/>
    </row>
    <row r="35" spans="1:12" s="23" customFormat="1" ht="24.75" customHeight="1">
      <c r="A35" s="15" t="s">
        <v>90</v>
      </c>
      <c r="B35" s="15" t="s">
        <v>91</v>
      </c>
      <c r="C35" s="32">
        <f t="shared" si="0"/>
        <v>644.8</v>
      </c>
      <c r="D35" s="32">
        <v>56</v>
      </c>
      <c r="E35" s="16">
        <v>588.8</v>
      </c>
      <c r="F35" s="33"/>
      <c r="G35" s="34"/>
      <c r="H35" s="34"/>
      <c r="I35" s="34"/>
      <c r="J35" s="34"/>
      <c r="K35" s="34"/>
      <c r="L35" s="34"/>
    </row>
    <row r="36" spans="1:12" s="23" customFormat="1" ht="24.75" customHeight="1">
      <c r="A36" s="15" t="s">
        <v>92</v>
      </c>
      <c r="B36" s="15" t="s">
        <v>93</v>
      </c>
      <c r="C36" s="32">
        <f t="shared" si="0"/>
        <v>80</v>
      </c>
      <c r="D36" s="32">
        <v>56</v>
      </c>
      <c r="E36" s="16">
        <v>24</v>
      </c>
      <c r="F36" s="33"/>
      <c r="G36" s="34"/>
      <c r="H36" s="34"/>
      <c r="I36" s="34"/>
      <c r="J36" s="34"/>
      <c r="K36" s="34"/>
      <c r="L36" s="34"/>
    </row>
    <row r="37" spans="1:12" s="27" customFormat="1" ht="24.75" customHeight="1">
      <c r="A37" s="15" t="s">
        <v>94</v>
      </c>
      <c r="B37" s="15" t="s">
        <v>48</v>
      </c>
      <c r="C37" s="32">
        <f t="shared" si="0"/>
        <v>80</v>
      </c>
      <c r="D37" s="32">
        <v>56</v>
      </c>
      <c r="E37" s="16">
        <v>24</v>
      </c>
      <c r="F37" s="33"/>
      <c r="G37" s="34"/>
      <c r="H37" s="34"/>
      <c r="I37" s="34"/>
      <c r="J37" s="34"/>
      <c r="K37" s="34"/>
      <c r="L37" s="34"/>
    </row>
    <row r="38" spans="1:12" s="23" customFormat="1" ht="24.75" customHeight="1">
      <c r="A38" s="15" t="s">
        <v>95</v>
      </c>
      <c r="B38" s="15" t="s">
        <v>96</v>
      </c>
      <c r="C38" s="32">
        <f t="shared" si="0"/>
        <v>110</v>
      </c>
      <c r="D38" s="32"/>
      <c r="E38" s="16">
        <v>110</v>
      </c>
      <c r="F38" s="33"/>
      <c r="G38" s="34"/>
      <c r="H38" s="34"/>
      <c r="I38" s="34"/>
      <c r="J38" s="34"/>
      <c r="K38" s="34"/>
      <c r="L38" s="34"/>
    </row>
    <row r="39" spans="1:12" s="23" customFormat="1" ht="24.75" customHeight="1">
      <c r="A39" s="15" t="s">
        <v>97</v>
      </c>
      <c r="B39" s="15" t="s">
        <v>98</v>
      </c>
      <c r="C39" s="32">
        <f t="shared" si="0"/>
        <v>110</v>
      </c>
      <c r="D39" s="32"/>
      <c r="E39" s="16">
        <v>110</v>
      </c>
      <c r="F39" s="33"/>
      <c r="G39" s="34"/>
      <c r="H39" s="34"/>
      <c r="I39" s="34"/>
      <c r="J39" s="34"/>
      <c r="K39" s="34"/>
      <c r="L39" s="34"/>
    </row>
    <row r="40" spans="1:12" s="23" customFormat="1" ht="24.75" customHeight="1">
      <c r="A40" s="15" t="s">
        <v>99</v>
      </c>
      <c r="B40" s="15" t="s">
        <v>100</v>
      </c>
      <c r="C40" s="32">
        <f t="shared" si="0"/>
        <v>421.8</v>
      </c>
      <c r="D40" s="32"/>
      <c r="E40" s="16">
        <v>421.8</v>
      </c>
      <c r="F40" s="33"/>
      <c r="G40" s="34"/>
      <c r="H40" s="34"/>
      <c r="I40" s="34"/>
      <c r="J40" s="34"/>
      <c r="K40" s="34"/>
      <c r="L40" s="34"/>
    </row>
    <row r="41" spans="1:12" s="23" customFormat="1" ht="24.75" customHeight="1">
      <c r="A41" s="15" t="s">
        <v>101</v>
      </c>
      <c r="B41" s="15" t="s">
        <v>48</v>
      </c>
      <c r="C41" s="32">
        <f t="shared" si="0"/>
        <v>421.8</v>
      </c>
      <c r="D41" s="32"/>
      <c r="E41" s="16">
        <v>421.8</v>
      </c>
      <c r="F41" s="33"/>
      <c r="G41" s="34"/>
      <c r="H41" s="34"/>
      <c r="I41" s="34"/>
      <c r="J41" s="34"/>
      <c r="K41" s="34"/>
      <c r="L41" s="34"/>
    </row>
    <row r="42" spans="1:12" s="23" customFormat="1" ht="24.75" customHeight="1">
      <c r="A42" s="15" t="s">
        <v>102</v>
      </c>
      <c r="B42" s="15" t="s">
        <v>103</v>
      </c>
      <c r="C42" s="32">
        <f t="shared" si="0"/>
        <v>33</v>
      </c>
      <c r="D42" s="32"/>
      <c r="E42" s="16">
        <v>33</v>
      </c>
      <c r="F42" s="33"/>
      <c r="G42" s="34"/>
      <c r="H42" s="34"/>
      <c r="I42" s="34"/>
      <c r="J42" s="34"/>
      <c r="K42" s="34"/>
      <c r="L42" s="34"/>
    </row>
    <row r="43" spans="1:12" s="23" customFormat="1" ht="24.75" customHeight="1">
      <c r="A43" s="15" t="s">
        <v>104</v>
      </c>
      <c r="B43" s="15" t="s">
        <v>105</v>
      </c>
      <c r="C43" s="32">
        <f t="shared" si="0"/>
        <v>33</v>
      </c>
      <c r="D43" s="32"/>
      <c r="E43" s="16">
        <v>33</v>
      </c>
      <c r="F43" s="33"/>
      <c r="G43" s="34"/>
      <c r="H43" s="34"/>
      <c r="I43" s="34"/>
      <c r="J43" s="34"/>
      <c r="K43" s="34"/>
      <c r="L43" s="34"/>
    </row>
    <row r="44" spans="1:12" s="27" customFormat="1" ht="24.75" customHeight="1">
      <c r="A44" s="15" t="s">
        <v>106</v>
      </c>
      <c r="B44" s="15" t="s">
        <v>107</v>
      </c>
      <c r="C44" s="32">
        <f t="shared" si="0"/>
        <v>40.22</v>
      </c>
      <c r="D44" s="32"/>
      <c r="E44" s="16">
        <v>40.22</v>
      </c>
      <c r="F44" s="33"/>
      <c r="G44" s="34"/>
      <c r="H44" s="34"/>
      <c r="I44" s="34"/>
      <c r="J44" s="34"/>
      <c r="K44" s="34"/>
      <c r="L44" s="34"/>
    </row>
    <row r="45" spans="1:12" s="23" customFormat="1" ht="24.75" customHeight="1">
      <c r="A45" s="15" t="s">
        <v>108</v>
      </c>
      <c r="B45" s="15" t="s">
        <v>109</v>
      </c>
      <c r="C45" s="32">
        <f t="shared" si="0"/>
        <v>40.22</v>
      </c>
      <c r="D45" s="32"/>
      <c r="E45" s="16">
        <v>40.22</v>
      </c>
      <c r="F45" s="33"/>
      <c r="G45" s="34"/>
      <c r="H45" s="34"/>
      <c r="I45" s="34"/>
      <c r="J45" s="34"/>
      <c r="K45" s="34"/>
      <c r="L45" s="34"/>
    </row>
    <row r="46" spans="1:12" s="23" customFormat="1" ht="24.75" customHeight="1">
      <c r="A46" s="15" t="s">
        <v>110</v>
      </c>
      <c r="B46" s="15" t="s">
        <v>111</v>
      </c>
      <c r="C46" s="32">
        <f t="shared" si="0"/>
        <v>40.22</v>
      </c>
      <c r="D46" s="32"/>
      <c r="E46" s="16">
        <v>40.22</v>
      </c>
      <c r="F46" s="33"/>
      <c r="G46" s="34"/>
      <c r="H46" s="34"/>
      <c r="I46" s="34"/>
      <c r="J46" s="34"/>
      <c r="K46" s="34"/>
      <c r="L46" s="34"/>
    </row>
    <row r="47" spans="1:12" s="27" customFormat="1" ht="24.75" customHeight="1">
      <c r="A47" s="15" t="s">
        <v>112</v>
      </c>
      <c r="B47" s="15" t="s">
        <v>113</v>
      </c>
      <c r="C47" s="32">
        <f t="shared" si="0"/>
        <v>547</v>
      </c>
      <c r="D47" s="32"/>
      <c r="E47" s="16">
        <v>547</v>
      </c>
      <c r="F47" s="33"/>
      <c r="G47" s="34"/>
      <c r="H47" s="34"/>
      <c r="I47" s="34"/>
      <c r="J47" s="34"/>
      <c r="K47" s="34"/>
      <c r="L47" s="34"/>
    </row>
    <row r="48" spans="1:12" s="23" customFormat="1" ht="24.75" customHeight="1">
      <c r="A48" s="15" t="s">
        <v>114</v>
      </c>
      <c r="B48" s="15" t="s">
        <v>115</v>
      </c>
      <c r="C48" s="32">
        <f t="shared" si="0"/>
        <v>105</v>
      </c>
      <c r="D48" s="32"/>
      <c r="E48" s="16">
        <v>105</v>
      </c>
      <c r="F48" s="33"/>
      <c r="G48" s="34"/>
      <c r="H48" s="34"/>
      <c r="I48" s="34"/>
      <c r="J48" s="34"/>
      <c r="K48" s="34"/>
      <c r="L48" s="34"/>
    </row>
    <row r="49" spans="1:12" s="23" customFormat="1" ht="24.75" customHeight="1">
      <c r="A49" s="15" t="s">
        <v>116</v>
      </c>
      <c r="B49" s="15" t="s">
        <v>117</v>
      </c>
      <c r="C49" s="32">
        <f t="shared" si="0"/>
        <v>105</v>
      </c>
      <c r="D49" s="32"/>
      <c r="E49" s="16">
        <v>105</v>
      </c>
      <c r="F49" s="33"/>
      <c r="G49" s="34"/>
      <c r="H49" s="34"/>
      <c r="I49" s="34"/>
      <c r="J49" s="34"/>
      <c r="K49" s="34"/>
      <c r="L49" s="34"/>
    </row>
    <row r="50" spans="1:12" s="27" customFormat="1" ht="24.75" customHeight="1">
      <c r="A50" s="15" t="s">
        <v>118</v>
      </c>
      <c r="B50" s="15" t="s">
        <v>119</v>
      </c>
      <c r="C50" s="32">
        <f t="shared" si="0"/>
        <v>105</v>
      </c>
      <c r="D50" s="32"/>
      <c r="E50" s="16">
        <v>105</v>
      </c>
      <c r="F50" s="33"/>
      <c r="G50" s="34"/>
      <c r="H50" s="34"/>
      <c r="I50" s="34"/>
      <c r="J50" s="34"/>
      <c r="K50" s="34"/>
      <c r="L50" s="34"/>
    </row>
    <row r="51" spans="1:12" s="23" customFormat="1" ht="24.75" customHeight="1">
      <c r="A51" s="35" t="s">
        <v>7</v>
      </c>
      <c r="B51" s="36"/>
      <c r="C51" s="20">
        <f>C5+C14+C20+C24+C30+C35+C44+C47+C48+C17</f>
        <v>7011.060000000001</v>
      </c>
      <c r="D51" s="20">
        <f>D5+D14+D20+D24+D30+D35+D44+D47+D48+D17</f>
        <v>801.12</v>
      </c>
      <c r="E51" s="20">
        <f>E5+E14+E20+E24+E30+E35+E44+E47+E48+E17</f>
        <v>6209.9400000000005</v>
      </c>
      <c r="F51" s="33"/>
      <c r="G51" s="37"/>
      <c r="H51" s="37"/>
      <c r="I51" s="37"/>
      <c r="J51" s="37"/>
      <c r="K51" s="37"/>
      <c r="L51" s="37"/>
    </row>
  </sheetData>
  <sheetProtection/>
  <mergeCells count="5">
    <mergeCell ref="A1:L1"/>
    <mergeCell ref="A2:B2"/>
    <mergeCell ref="E2:L2"/>
    <mergeCell ref="A3:B3"/>
    <mergeCell ref="A51:B51"/>
  </mergeCells>
  <printOptions/>
  <pageMargins left="0.7097222222222223" right="0.7097222222222223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3">
      <selection activeCell="F15" sqref="F15"/>
    </sheetView>
  </sheetViews>
  <sheetFormatPr defaultColWidth="9.00390625" defaultRowHeight="13.5"/>
  <cols>
    <col min="1" max="1" width="12.75390625" style="3" customWidth="1"/>
    <col min="2" max="2" width="38.75390625" style="3" customWidth="1"/>
    <col min="3" max="3" width="13.50390625" style="3" customWidth="1"/>
    <col min="4" max="4" width="12.625" style="4" customWidth="1"/>
    <col min="5" max="5" width="13.875" style="3" customWidth="1"/>
    <col min="6" max="6" width="12.00390625" style="3" customWidth="1"/>
    <col min="7" max="7" width="14.125" style="3" customWidth="1"/>
    <col min="8" max="8" width="14.25390625" style="3" customWidth="1"/>
    <col min="9" max="16384" width="9.00390625" style="3" customWidth="1"/>
  </cols>
  <sheetData>
    <row r="1" spans="1:8" ht="27" customHeight="1">
      <c r="A1" s="5" t="s">
        <v>239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 t="s">
        <v>1</v>
      </c>
      <c r="B2" s="6"/>
      <c r="C2" s="6"/>
      <c r="D2" s="7"/>
      <c r="E2" s="8" t="s">
        <v>240</v>
      </c>
      <c r="F2" s="8"/>
      <c r="G2" s="8"/>
      <c r="H2" s="8"/>
    </row>
    <row r="3" spans="1:8" ht="34.5" customHeight="1">
      <c r="A3" s="9" t="s">
        <v>225</v>
      </c>
      <c r="B3" s="9"/>
      <c r="C3" s="9" t="s">
        <v>7</v>
      </c>
      <c r="D3" s="10" t="s">
        <v>37</v>
      </c>
      <c r="E3" s="9" t="s">
        <v>38</v>
      </c>
      <c r="F3" s="9" t="s">
        <v>241</v>
      </c>
      <c r="G3" s="9" t="s">
        <v>242</v>
      </c>
      <c r="H3" s="9" t="s">
        <v>243</v>
      </c>
    </row>
    <row r="4" spans="1:8" ht="30" customHeight="1">
      <c r="A4" s="11" t="s">
        <v>32</v>
      </c>
      <c r="B4" s="12" t="s">
        <v>33</v>
      </c>
      <c r="C4" s="13">
        <f>SUM(D4:H4)</f>
        <v>0</v>
      </c>
      <c r="D4" s="14"/>
      <c r="E4" s="11"/>
      <c r="F4" s="11"/>
      <c r="G4" s="11"/>
      <c r="H4" s="11"/>
    </row>
    <row r="5" spans="1:8" s="2" customFormat="1" ht="24.75" customHeight="1">
      <c r="A5" s="15" t="s">
        <v>39</v>
      </c>
      <c r="B5" s="15" t="s">
        <v>40</v>
      </c>
      <c r="C5" s="16">
        <f aca="true" t="shared" si="0" ref="C5:C7">D5+E5</f>
        <v>4138.66</v>
      </c>
      <c r="D5" s="16">
        <v>435.06</v>
      </c>
      <c r="E5" s="16">
        <f>E6+E8+E10</f>
        <v>3703.6</v>
      </c>
      <c r="F5" s="17"/>
      <c r="G5" s="17"/>
      <c r="H5" s="18"/>
    </row>
    <row r="6" spans="1:8" ht="24.75" customHeight="1">
      <c r="A6" s="15" t="s">
        <v>41</v>
      </c>
      <c r="B6" s="15" t="s">
        <v>42</v>
      </c>
      <c r="C6" s="16">
        <f t="shared" si="0"/>
        <v>368.21</v>
      </c>
      <c r="D6" s="16">
        <v>368.21</v>
      </c>
      <c r="E6" s="16">
        <v>0</v>
      </c>
      <c r="F6" s="11"/>
      <c r="G6" s="11"/>
      <c r="H6" s="18"/>
    </row>
    <row r="7" spans="1:8" ht="24.75" customHeight="1">
      <c r="A7" s="15" t="s">
        <v>43</v>
      </c>
      <c r="B7" s="15" t="s">
        <v>44</v>
      </c>
      <c r="C7" s="16">
        <f t="shared" si="0"/>
        <v>368.21</v>
      </c>
      <c r="D7" s="16">
        <v>368.21</v>
      </c>
      <c r="E7" s="16">
        <f>0</f>
        <v>0</v>
      </c>
      <c r="F7" s="11"/>
      <c r="G7" s="11"/>
      <c r="H7" s="18"/>
    </row>
    <row r="8" spans="1:8" s="2" customFormat="1" ht="24.75" customHeight="1">
      <c r="A8" s="15" t="s">
        <v>45</v>
      </c>
      <c r="B8" s="15" t="s">
        <v>46</v>
      </c>
      <c r="C8" s="16">
        <f aca="true" t="shared" si="1" ref="C6:C50">D8+E8</f>
        <v>1.87</v>
      </c>
      <c r="D8" s="16">
        <v>0</v>
      </c>
      <c r="E8" s="16">
        <v>1.87</v>
      </c>
      <c r="F8" s="17"/>
      <c r="G8" s="17"/>
      <c r="H8" s="18"/>
    </row>
    <row r="9" spans="1:8" ht="24.75" customHeight="1">
      <c r="A9" s="15" t="s">
        <v>47</v>
      </c>
      <c r="B9" s="15" t="s">
        <v>48</v>
      </c>
      <c r="C9" s="16">
        <f t="shared" si="1"/>
        <v>1.87</v>
      </c>
      <c r="D9" s="16">
        <v>0</v>
      </c>
      <c r="E9" s="16">
        <v>1.87</v>
      </c>
      <c r="F9" s="11"/>
      <c r="G9" s="11"/>
      <c r="H9" s="18"/>
    </row>
    <row r="10" spans="1:8" ht="24.75" customHeight="1">
      <c r="A10" s="15" t="s">
        <v>49</v>
      </c>
      <c r="B10" s="15" t="s">
        <v>50</v>
      </c>
      <c r="C10" s="16">
        <f t="shared" si="1"/>
        <v>3768.58</v>
      </c>
      <c r="D10" s="16">
        <v>66.85</v>
      </c>
      <c r="E10" s="16">
        <f>E11+E12+E13</f>
        <v>3701.73</v>
      </c>
      <c r="F10" s="11"/>
      <c r="G10" s="11"/>
      <c r="H10" s="18"/>
    </row>
    <row r="11" spans="1:8" s="2" customFormat="1" ht="24.75" customHeight="1">
      <c r="A11" s="15" t="s">
        <v>51</v>
      </c>
      <c r="B11" s="15" t="s">
        <v>44</v>
      </c>
      <c r="C11" s="16">
        <f t="shared" si="1"/>
        <v>136.85</v>
      </c>
      <c r="D11" s="16">
        <v>66.85</v>
      </c>
      <c r="E11" s="16">
        <v>70</v>
      </c>
      <c r="F11" s="17"/>
      <c r="G11" s="17"/>
      <c r="H11" s="18"/>
    </row>
    <row r="12" spans="1:8" ht="24.75" customHeight="1">
      <c r="A12" s="15" t="s">
        <v>52</v>
      </c>
      <c r="B12" s="15" t="s">
        <v>48</v>
      </c>
      <c r="C12" s="16">
        <f t="shared" si="1"/>
        <v>242.5</v>
      </c>
      <c r="D12" s="16">
        <v>0</v>
      </c>
      <c r="E12" s="16">
        <f>98.4+144.1</f>
        <v>242.5</v>
      </c>
      <c r="F12" s="11"/>
      <c r="G12" s="11"/>
      <c r="H12" s="18"/>
    </row>
    <row r="13" spans="1:8" ht="24.75" customHeight="1">
      <c r="A13" s="15" t="s">
        <v>53</v>
      </c>
      <c r="B13" s="15" t="s">
        <v>54</v>
      </c>
      <c r="C13" s="16">
        <f t="shared" si="1"/>
        <v>3389.23</v>
      </c>
      <c r="D13" s="16">
        <v>0</v>
      </c>
      <c r="E13" s="16">
        <f>2919.98+469.25</f>
        <v>3389.23</v>
      </c>
      <c r="F13" s="11"/>
      <c r="G13" s="11"/>
      <c r="H13" s="18"/>
    </row>
    <row r="14" spans="1:8" s="2" customFormat="1" ht="24.75" customHeight="1">
      <c r="A14" s="15" t="s">
        <v>55</v>
      </c>
      <c r="B14" s="15" t="s">
        <v>56</v>
      </c>
      <c r="C14" s="16">
        <f t="shared" si="1"/>
        <v>843.6</v>
      </c>
      <c r="D14" s="16">
        <v>0</v>
      </c>
      <c r="E14" s="16">
        <f aca="true" t="shared" si="2" ref="E14:E18">E15</f>
        <v>843.6</v>
      </c>
      <c r="F14" s="17"/>
      <c r="G14" s="17"/>
      <c r="H14" s="18"/>
    </row>
    <row r="15" spans="1:8" ht="24.75" customHeight="1">
      <c r="A15" s="15" t="s">
        <v>57</v>
      </c>
      <c r="B15" s="15" t="s">
        <v>58</v>
      </c>
      <c r="C15" s="16">
        <f t="shared" si="1"/>
        <v>843.6</v>
      </c>
      <c r="D15" s="16">
        <v>0</v>
      </c>
      <c r="E15" s="16">
        <v>843.6</v>
      </c>
      <c r="F15" s="11"/>
      <c r="G15" s="11"/>
      <c r="H15" s="18"/>
    </row>
    <row r="16" spans="1:8" ht="24.75" customHeight="1">
      <c r="A16" s="15" t="s">
        <v>59</v>
      </c>
      <c r="B16" s="15" t="s">
        <v>60</v>
      </c>
      <c r="C16" s="16">
        <f t="shared" si="1"/>
        <v>843.6</v>
      </c>
      <c r="D16" s="16">
        <v>0</v>
      </c>
      <c r="E16" s="16">
        <v>843.6</v>
      </c>
      <c r="F16" s="11"/>
      <c r="G16" s="11"/>
      <c r="H16" s="18"/>
    </row>
    <row r="17" spans="1:8" s="2" customFormat="1" ht="24.75" customHeight="1">
      <c r="A17" s="15" t="s">
        <v>233</v>
      </c>
      <c r="B17" s="15" t="s">
        <v>234</v>
      </c>
      <c r="C17" s="16">
        <f t="shared" si="1"/>
        <v>127.52</v>
      </c>
      <c r="D17" s="16"/>
      <c r="E17" s="16">
        <f t="shared" si="2"/>
        <v>127.52</v>
      </c>
      <c r="F17" s="17"/>
      <c r="G17" s="17"/>
      <c r="H17" s="18"/>
    </row>
    <row r="18" spans="1:8" s="2" customFormat="1" ht="24.75" customHeight="1">
      <c r="A18" s="15" t="s">
        <v>235</v>
      </c>
      <c r="B18" s="15" t="s">
        <v>236</v>
      </c>
      <c r="C18" s="16">
        <f t="shared" si="1"/>
        <v>127.52</v>
      </c>
      <c r="D18" s="16"/>
      <c r="E18" s="16">
        <f t="shared" si="2"/>
        <v>127.52</v>
      </c>
      <c r="F18" s="17"/>
      <c r="G18" s="17"/>
      <c r="H18" s="18"/>
    </row>
    <row r="19" spans="1:8" ht="24.75" customHeight="1">
      <c r="A19" s="15" t="s">
        <v>237</v>
      </c>
      <c r="B19" s="15" t="s">
        <v>238</v>
      </c>
      <c r="C19" s="16">
        <f t="shared" si="1"/>
        <v>127.52</v>
      </c>
      <c r="D19" s="16"/>
      <c r="E19" s="16">
        <v>127.52</v>
      </c>
      <c r="F19" s="11"/>
      <c r="G19" s="11"/>
      <c r="H19" s="18"/>
    </row>
    <row r="20" spans="1:8" s="2" customFormat="1" ht="24.75" customHeight="1">
      <c r="A20" s="15" t="s">
        <v>61</v>
      </c>
      <c r="B20" s="15" t="s">
        <v>62</v>
      </c>
      <c r="C20" s="16">
        <f t="shared" si="1"/>
        <v>453.08000000000004</v>
      </c>
      <c r="D20" s="16">
        <v>0</v>
      </c>
      <c r="E20" s="16">
        <f>E21</f>
        <v>453.08000000000004</v>
      </c>
      <c r="F20" s="17"/>
      <c r="G20" s="17"/>
      <c r="H20" s="18"/>
    </row>
    <row r="21" spans="1:8" ht="24.75" customHeight="1">
      <c r="A21" s="15" t="s">
        <v>63</v>
      </c>
      <c r="B21" s="15" t="s">
        <v>64</v>
      </c>
      <c r="C21" s="16">
        <f t="shared" si="1"/>
        <v>453.08000000000004</v>
      </c>
      <c r="D21" s="16">
        <v>0</v>
      </c>
      <c r="E21" s="16">
        <f>E22+E23</f>
        <v>453.08000000000004</v>
      </c>
      <c r="F21" s="11"/>
      <c r="G21" s="11"/>
      <c r="H21" s="18"/>
    </row>
    <row r="22" spans="1:8" ht="24.75" customHeight="1">
      <c r="A22" s="15" t="s">
        <v>65</v>
      </c>
      <c r="B22" s="15" t="s">
        <v>48</v>
      </c>
      <c r="C22" s="16">
        <f t="shared" si="1"/>
        <v>253.08</v>
      </c>
      <c r="D22" s="16">
        <v>0</v>
      </c>
      <c r="E22" s="16">
        <f>248.83+4.25</f>
        <v>253.08</v>
      </c>
      <c r="F22" s="11"/>
      <c r="G22" s="11"/>
      <c r="H22" s="18"/>
    </row>
    <row r="23" spans="1:8" s="2" customFormat="1" ht="24.75" customHeight="1">
      <c r="A23" s="15" t="s">
        <v>66</v>
      </c>
      <c r="B23" s="15" t="s">
        <v>67</v>
      </c>
      <c r="C23" s="16">
        <f t="shared" si="1"/>
        <v>200</v>
      </c>
      <c r="D23" s="16">
        <v>0</v>
      </c>
      <c r="E23" s="16">
        <v>200</v>
      </c>
      <c r="F23" s="17"/>
      <c r="G23" s="17"/>
      <c r="H23" s="18"/>
    </row>
    <row r="24" spans="1:8" ht="24.75" customHeight="1">
      <c r="A24" s="15" t="s">
        <v>68</v>
      </c>
      <c r="B24" s="15" t="s">
        <v>69</v>
      </c>
      <c r="C24" s="16">
        <f t="shared" si="1"/>
        <v>72.85</v>
      </c>
      <c r="D24" s="16">
        <v>72.85</v>
      </c>
      <c r="E24" s="16">
        <v>0</v>
      </c>
      <c r="F24" s="11"/>
      <c r="G24" s="11"/>
      <c r="H24" s="18"/>
    </row>
    <row r="25" spans="1:8" ht="24.75" customHeight="1">
      <c r="A25" s="15" t="s">
        <v>70</v>
      </c>
      <c r="B25" s="15" t="s">
        <v>71</v>
      </c>
      <c r="C25" s="16">
        <f t="shared" si="1"/>
        <v>69.7</v>
      </c>
      <c r="D25" s="16">
        <v>69.7</v>
      </c>
      <c r="E25" s="16">
        <v>0</v>
      </c>
      <c r="F25" s="17"/>
      <c r="G25" s="17"/>
      <c r="H25" s="18"/>
    </row>
    <row r="26" spans="1:8" ht="24.75" customHeight="1">
      <c r="A26" s="15" t="s">
        <v>72</v>
      </c>
      <c r="B26" s="15" t="s">
        <v>73</v>
      </c>
      <c r="C26" s="16">
        <f t="shared" si="1"/>
        <v>69.7</v>
      </c>
      <c r="D26" s="16">
        <v>69.7</v>
      </c>
      <c r="E26" s="16">
        <v>0</v>
      </c>
      <c r="F26" s="11"/>
      <c r="G26" s="11"/>
      <c r="H26" s="18"/>
    </row>
    <row r="27" spans="1:8" ht="24.75" customHeight="1">
      <c r="A27" s="15" t="s">
        <v>74</v>
      </c>
      <c r="B27" s="15" t="s">
        <v>75</v>
      </c>
      <c r="C27" s="16">
        <f t="shared" si="1"/>
        <v>3.15</v>
      </c>
      <c r="D27" s="16">
        <v>3.15</v>
      </c>
      <c r="E27" s="16">
        <v>0</v>
      </c>
      <c r="F27" s="17"/>
      <c r="G27" s="17"/>
      <c r="H27" s="18"/>
    </row>
    <row r="28" spans="1:8" ht="24.75" customHeight="1">
      <c r="A28" s="15" t="s">
        <v>76</v>
      </c>
      <c r="B28" s="15" t="s">
        <v>77</v>
      </c>
      <c r="C28" s="16">
        <f t="shared" si="1"/>
        <v>0.71</v>
      </c>
      <c r="D28" s="16">
        <v>0.71</v>
      </c>
      <c r="E28" s="16">
        <v>0</v>
      </c>
      <c r="F28" s="11"/>
      <c r="G28" s="11"/>
      <c r="H28" s="18"/>
    </row>
    <row r="29" spans="1:8" s="2" customFormat="1" ht="24.75" customHeight="1">
      <c r="A29" s="15" t="s">
        <v>78</v>
      </c>
      <c r="B29" s="15" t="s">
        <v>79</v>
      </c>
      <c r="C29" s="16">
        <f t="shared" si="1"/>
        <v>2.44</v>
      </c>
      <c r="D29" s="16">
        <v>2.44</v>
      </c>
      <c r="E29" s="16">
        <v>0</v>
      </c>
      <c r="F29" s="17"/>
      <c r="G29" s="17"/>
      <c r="H29" s="18"/>
    </row>
    <row r="30" spans="1:8" ht="24.75" customHeight="1">
      <c r="A30" s="15" t="s">
        <v>80</v>
      </c>
      <c r="B30" s="15" t="s">
        <v>81</v>
      </c>
      <c r="C30" s="16">
        <f t="shared" si="1"/>
        <v>38.33</v>
      </c>
      <c r="D30" s="16">
        <v>38.33</v>
      </c>
      <c r="E30" s="16">
        <v>0</v>
      </c>
      <c r="F30" s="11"/>
      <c r="G30" s="11"/>
      <c r="H30" s="18"/>
    </row>
    <row r="31" spans="1:8" ht="24.75" customHeight="1">
      <c r="A31" s="15" t="s">
        <v>82</v>
      </c>
      <c r="B31" s="15" t="s">
        <v>83</v>
      </c>
      <c r="C31" s="16">
        <f t="shared" si="1"/>
        <v>10.45</v>
      </c>
      <c r="D31" s="16">
        <v>10.45</v>
      </c>
      <c r="E31" s="16">
        <v>0</v>
      </c>
      <c r="F31" s="17"/>
      <c r="G31" s="17"/>
      <c r="H31" s="18"/>
    </row>
    <row r="32" spans="1:8" ht="24.75" customHeight="1">
      <c r="A32" s="15" t="s">
        <v>84</v>
      </c>
      <c r="B32" s="15" t="s">
        <v>85</v>
      </c>
      <c r="C32" s="16">
        <f t="shared" si="1"/>
        <v>10.45</v>
      </c>
      <c r="D32" s="16">
        <v>10.45</v>
      </c>
      <c r="E32" s="16">
        <v>0</v>
      </c>
      <c r="F32" s="11"/>
      <c r="G32" s="11"/>
      <c r="H32" s="18"/>
    </row>
    <row r="33" spans="1:8" ht="24.75" customHeight="1">
      <c r="A33" s="15" t="s">
        <v>86</v>
      </c>
      <c r="B33" s="15" t="s">
        <v>87</v>
      </c>
      <c r="C33" s="16">
        <f t="shared" si="1"/>
        <v>27.88</v>
      </c>
      <c r="D33" s="16">
        <v>27.88</v>
      </c>
      <c r="E33" s="16">
        <v>0</v>
      </c>
      <c r="F33" s="17"/>
      <c r="G33" s="17"/>
      <c r="H33" s="18"/>
    </row>
    <row r="34" spans="1:8" s="2" customFormat="1" ht="24.75" customHeight="1">
      <c r="A34" s="15" t="s">
        <v>88</v>
      </c>
      <c r="B34" s="15" t="s">
        <v>89</v>
      </c>
      <c r="C34" s="16">
        <f t="shared" si="1"/>
        <v>27.88</v>
      </c>
      <c r="D34" s="16">
        <v>27.88</v>
      </c>
      <c r="E34" s="16">
        <v>0</v>
      </c>
      <c r="F34" s="17"/>
      <c r="G34" s="17"/>
      <c r="H34" s="18"/>
    </row>
    <row r="35" spans="1:8" ht="24.75" customHeight="1">
      <c r="A35" s="15" t="s">
        <v>90</v>
      </c>
      <c r="B35" s="15" t="s">
        <v>91</v>
      </c>
      <c r="C35" s="16">
        <f t="shared" si="1"/>
        <v>644.8</v>
      </c>
      <c r="D35" s="16">
        <v>0</v>
      </c>
      <c r="E35" s="16">
        <f>E36+E38+E42+E40</f>
        <v>644.8</v>
      </c>
      <c r="F35" s="17"/>
      <c r="G35" s="17"/>
      <c r="H35" s="18"/>
    </row>
    <row r="36" spans="1:8" ht="24.75" customHeight="1">
      <c r="A36" s="15" t="s">
        <v>92</v>
      </c>
      <c r="B36" s="15" t="s">
        <v>93</v>
      </c>
      <c r="C36" s="16">
        <f t="shared" si="1"/>
        <v>80</v>
      </c>
      <c r="D36" s="16">
        <v>0</v>
      </c>
      <c r="E36" s="16">
        <f>E37</f>
        <v>80</v>
      </c>
      <c r="F36" s="11"/>
      <c r="G36" s="11"/>
      <c r="H36" s="18"/>
    </row>
    <row r="37" spans="1:8" ht="24.75" customHeight="1">
      <c r="A37" s="15" t="s">
        <v>94</v>
      </c>
      <c r="B37" s="15" t="s">
        <v>48</v>
      </c>
      <c r="C37" s="16">
        <f t="shared" si="1"/>
        <v>80</v>
      </c>
      <c r="D37" s="16">
        <v>0</v>
      </c>
      <c r="E37" s="16">
        <f>24+56</f>
        <v>80</v>
      </c>
      <c r="F37" s="17"/>
      <c r="G37" s="17"/>
      <c r="H37" s="18"/>
    </row>
    <row r="38" spans="1:8" ht="24.75" customHeight="1">
      <c r="A38" s="15" t="s">
        <v>95</v>
      </c>
      <c r="B38" s="15" t="s">
        <v>96</v>
      </c>
      <c r="C38" s="16">
        <f t="shared" si="1"/>
        <v>110</v>
      </c>
      <c r="D38" s="16">
        <v>0</v>
      </c>
      <c r="E38" s="16">
        <v>110</v>
      </c>
      <c r="F38" s="11"/>
      <c r="G38" s="11"/>
      <c r="H38" s="18"/>
    </row>
    <row r="39" spans="1:8" ht="24.75" customHeight="1">
      <c r="A39" s="15" t="s">
        <v>97</v>
      </c>
      <c r="B39" s="15" t="s">
        <v>98</v>
      </c>
      <c r="C39" s="16">
        <f t="shared" si="1"/>
        <v>110</v>
      </c>
      <c r="D39" s="16">
        <v>0</v>
      </c>
      <c r="E39" s="16">
        <v>110</v>
      </c>
      <c r="F39" s="17"/>
      <c r="G39" s="17"/>
      <c r="H39" s="18"/>
    </row>
    <row r="40" spans="1:8" ht="24.75" customHeight="1">
      <c r="A40" s="15" t="s">
        <v>99</v>
      </c>
      <c r="B40" s="15" t="s">
        <v>100</v>
      </c>
      <c r="C40" s="16">
        <f t="shared" si="1"/>
        <v>421.8</v>
      </c>
      <c r="D40" s="16">
        <v>0</v>
      </c>
      <c r="E40" s="16">
        <v>421.8</v>
      </c>
      <c r="F40" s="11"/>
      <c r="G40" s="11"/>
      <c r="H40" s="18"/>
    </row>
    <row r="41" spans="1:8" ht="24.75" customHeight="1">
      <c r="A41" s="15" t="s">
        <v>101</v>
      </c>
      <c r="B41" s="15" t="s">
        <v>48</v>
      </c>
      <c r="C41" s="16">
        <f t="shared" si="1"/>
        <v>421.8</v>
      </c>
      <c r="D41" s="16">
        <v>0</v>
      </c>
      <c r="E41" s="16">
        <v>421.8</v>
      </c>
      <c r="F41" s="11"/>
      <c r="G41" s="11"/>
      <c r="H41" s="18"/>
    </row>
    <row r="42" spans="1:8" s="2" customFormat="1" ht="24.75" customHeight="1">
      <c r="A42" s="15" t="s">
        <v>102</v>
      </c>
      <c r="B42" s="15" t="s">
        <v>103</v>
      </c>
      <c r="C42" s="16">
        <f t="shared" si="1"/>
        <v>33</v>
      </c>
      <c r="D42" s="16">
        <v>0</v>
      </c>
      <c r="E42" s="16">
        <v>33</v>
      </c>
      <c r="F42" s="17"/>
      <c r="G42" s="17"/>
      <c r="H42" s="18"/>
    </row>
    <row r="43" spans="1:8" ht="24.75" customHeight="1">
      <c r="A43" s="15" t="s">
        <v>104</v>
      </c>
      <c r="B43" s="15" t="s">
        <v>105</v>
      </c>
      <c r="C43" s="16">
        <f t="shared" si="1"/>
        <v>33</v>
      </c>
      <c r="D43" s="16">
        <v>0</v>
      </c>
      <c r="E43" s="16">
        <v>33</v>
      </c>
      <c r="F43" s="11"/>
      <c r="G43" s="11"/>
      <c r="H43" s="18"/>
    </row>
    <row r="44" spans="1:8" ht="24.75" customHeight="1">
      <c r="A44" s="15" t="s">
        <v>106</v>
      </c>
      <c r="B44" s="15" t="s">
        <v>107</v>
      </c>
      <c r="C44" s="16">
        <f t="shared" si="1"/>
        <v>40.22</v>
      </c>
      <c r="D44" s="16">
        <v>40.22</v>
      </c>
      <c r="E44" s="16">
        <v>0</v>
      </c>
      <c r="F44" s="17"/>
      <c r="G44" s="17"/>
      <c r="H44" s="18"/>
    </row>
    <row r="45" spans="1:8" s="2" customFormat="1" ht="24.75" customHeight="1">
      <c r="A45" s="15" t="s">
        <v>108</v>
      </c>
      <c r="B45" s="15" t="s">
        <v>109</v>
      </c>
      <c r="C45" s="16">
        <f t="shared" si="1"/>
        <v>40.22</v>
      </c>
      <c r="D45" s="16">
        <v>40.22</v>
      </c>
      <c r="E45" s="16">
        <v>0</v>
      </c>
      <c r="F45" s="17"/>
      <c r="G45" s="17"/>
      <c r="H45" s="18"/>
    </row>
    <row r="46" spans="1:8" ht="24.75" customHeight="1">
      <c r="A46" s="15" t="s">
        <v>110</v>
      </c>
      <c r="B46" s="15" t="s">
        <v>111</v>
      </c>
      <c r="C46" s="16">
        <f t="shared" si="1"/>
        <v>40.22</v>
      </c>
      <c r="D46" s="16">
        <v>40.22</v>
      </c>
      <c r="E46" s="16">
        <v>0</v>
      </c>
      <c r="F46" s="17"/>
      <c r="G46" s="17"/>
      <c r="H46" s="18"/>
    </row>
    <row r="47" spans="1:8" ht="24.75" customHeight="1">
      <c r="A47" s="15" t="s">
        <v>112</v>
      </c>
      <c r="B47" s="15" t="s">
        <v>113</v>
      </c>
      <c r="C47" s="16">
        <f t="shared" si="1"/>
        <v>547</v>
      </c>
      <c r="D47" s="16">
        <v>0</v>
      </c>
      <c r="E47" s="16">
        <v>547</v>
      </c>
      <c r="F47" s="11"/>
      <c r="G47" s="11"/>
      <c r="H47" s="18"/>
    </row>
    <row r="48" spans="1:8" ht="24.75" customHeight="1">
      <c r="A48" s="15" t="s">
        <v>114</v>
      </c>
      <c r="B48" s="15" t="s">
        <v>115</v>
      </c>
      <c r="C48" s="16">
        <f t="shared" si="1"/>
        <v>105</v>
      </c>
      <c r="D48" s="16">
        <v>0</v>
      </c>
      <c r="E48" s="16">
        <v>105</v>
      </c>
      <c r="F48" s="11"/>
      <c r="G48" s="11"/>
      <c r="H48" s="18"/>
    </row>
    <row r="49" spans="1:8" s="2" customFormat="1" ht="24.75" customHeight="1">
      <c r="A49" s="15" t="s">
        <v>116</v>
      </c>
      <c r="B49" s="15" t="s">
        <v>117</v>
      </c>
      <c r="C49" s="16">
        <f t="shared" si="1"/>
        <v>105</v>
      </c>
      <c r="D49" s="16">
        <v>0</v>
      </c>
      <c r="E49" s="16">
        <v>105</v>
      </c>
      <c r="F49" s="17"/>
      <c r="G49" s="17"/>
      <c r="H49" s="18"/>
    </row>
    <row r="50" spans="1:8" s="2" customFormat="1" ht="24.75" customHeight="1">
      <c r="A50" s="15" t="s">
        <v>118</v>
      </c>
      <c r="B50" s="15" t="s">
        <v>119</v>
      </c>
      <c r="C50" s="16">
        <f t="shared" si="1"/>
        <v>105</v>
      </c>
      <c r="D50" s="16">
        <v>0</v>
      </c>
      <c r="E50" s="16">
        <v>105</v>
      </c>
      <c r="F50" s="17"/>
      <c r="G50" s="17"/>
      <c r="H50" s="18"/>
    </row>
    <row r="51" spans="1:8" ht="24.75" customHeight="1">
      <c r="A51" s="19" t="s">
        <v>7</v>
      </c>
      <c r="B51" s="19"/>
      <c r="C51" s="20">
        <f>C5+C14+C20+C24+C30+C35+C44+C47+C48+C17</f>
        <v>7011.060000000001</v>
      </c>
      <c r="D51" s="20">
        <f>D5+D14+D20+D24+D30+D35+D44+D47+D48+D17</f>
        <v>586.46</v>
      </c>
      <c r="E51" s="20">
        <f>E5+E14+E20+E24+E30+E35+E44+E47+E48+E17</f>
        <v>6424.6</v>
      </c>
      <c r="F51" s="11"/>
      <c r="G51" s="11"/>
      <c r="H51" s="18"/>
    </row>
    <row r="52" spans="3:5" ht="12">
      <c r="C52" s="21"/>
      <c r="D52" s="22"/>
      <c r="E52" s="21"/>
    </row>
    <row r="53" spans="3:5" ht="12">
      <c r="C53" s="21"/>
      <c r="D53" s="22"/>
      <c r="E53" s="21"/>
    </row>
  </sheetData>
  <sheetProtection/>
  <mergeCells count="5">
    <mergeCell ref="A1:H1"/>
    <mergeCell ref="A2:B2"/>
    <mergeCell ref="E2:H2"/>
    <mergeCell ref="A3:B3"/>
    <mergeCell ref="A51:B51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asus1</cp:lastModifiedBy>
  <dcterms:created xsi:type="dcterms:W3CDTF">2006-09-13T11:21:51Z</dcterms:created>
  <dcterms:modified xsi:type="dcterms:W3CDTF">2019-04-04T02:33:25Z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