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88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>
    <definedName name="_xlnm.Print_Titles" localSheetId="7">'表八部门支出总表'!$1:$3</definedName>
    <definedName name="_xlnm.Print_Titles" localSheetId="1">'表二一般公共预算支出表'!$3:$5</definedName>
    <definedName name="_xlnm.Print_Titles" localSheetId="6">'表七部门收入总表'!$3:$3</definedName>
  </definedNames>
  <calcPr fullCalcOnLoad="1"/>
</workbook>
</file>

<file path=xl/sharedStrings.xml><?xml version="1.0" encoding="utf-8"?>
<sst xmlns="http://schemas.openxmlformats.org/spreadsheetml/2006/main" count="643" uniqueCount="193">
  <si>
    <t>财政拨款收支总表</t>
  </si>
  <si>
    <t>部门：朗县仲达镇人民政府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</si>
  <si>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</si>
  <si>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</si>
  <si>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</si>
  <si>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</si>
  <si>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</si>
  <si>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</si>
  <si>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</si>
  <si>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</si>
  <si>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</si>
  <si>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</si>
  <si>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</si>
  <si>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</si>
  <si>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</si>
  <si>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（二）节能环保支出</t>
  </si>
  <si>
    <t>（三）城乡社区支出</t>
  </si>
  <si>
    <t>二、上年结转</t>
  </si>
  <si>
    <t>（四）卫生健康支出</t>
  </si>
  <si>
    <t>（五）文化体育与传媒</t>
  </si>
  <si>
    <t>（六）社会保障和就业支出</t>
  </si>
  <si>
    <t>（七）住房保障支出</t>
  </si>
  <si>
    <t>二、结转下年</t>
  </si>
  <si>
    <t>-</t>
  </si>
  <si>
    <t>收 入 总 计</t>
  </si>
  <si>
    <t>支 出 总 计</t>
  </si>
  <si>
    <t>备注：后面表格只包含2019年预算数，不包含上年结转数。</t>
  </si>
  <si>
    <t>一般公共预算支出表</t>
  </si>
  <si>
    <t>功能分类科目</t>
  </si>
  <si>
    <t>2019年预算数</t>
  </si>
  <si>
    <t>备注</t>
  </si>
  <si>
    <t>科目编码</t>
  </si>
  <si>
    <t>科目名称</t>
  </si>
  <si>
    <t>年初预算数</t>
  </si>
  <si>
    <t>扣除发改委基建后执行数</t>
  </si>
  <si>
    <t>小计</t>
  </si>
  <si>
    <t>基本支出</t>
  </si>
  <si>
    <t>项目支出</t>
  </si>
  <si>
    <t>一般公共服务支出</t>
  </si>
  <si>
    <t xml:space="preserve">  人大事务</t>
  </si>
  <si>
    <t xml:space="preserve">    其他人大事务支出</t>
  </si>
  <si>
    <t xml:space="preserve">  政府办公厅（室）及相关机构事务</t>
  </si>
  <si>
    <t xml:space="preserve">    行政运行（政府办公厅（室）及相关机构事务）</t>
  </si>
  <si>
    <t xml:space="preserve">    其他政府办公厅（室）及相关机构事务支出</t>
  </si>
  <si>
    <t xml:space="preserve">  纪检监察事务</t>
  </si>
  <si>
    <t xml:space="preserve">    行政运行（纪检监察事务）</t>
  </si>
  <si>
    <t xml:space="preserve">  党委办公厅（室）及相关机构事务</t>
  </si>
  <si>
    <t xml:space="preserve">    其他党委办公厅（室）及相关机构事务支出</t>
  </si>
  <si>
    <t>文化体育与传媒支出</t>
  </si>
  <si>
    <t xml:space="preserve">  文化</t>
  </si>
  <si>
    <t xml:space="preserve">    其他文化支出</t>
  </si>
  <si>
    <t>社会保障和就业支出</t>
  </si>
  <si>
    <t xml:space="preserve">  民政管理事务</t>
  </si>
  <si>
    <t xml:space="preserve">    基层政权和社区建设</t>
  </si>
  <si>
    <t xml:space="preserve">  行政事业单位离退休</t>
  </si>
  <si>
    <t xml:space="preserve">    机关事业单位基本养老保险缴费支出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</si>
  <si>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</si>
  <si>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</si>
  <si>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</si>
  <si>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</si>
  <si>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>卫生健康支出</t>
  </si>
  <si>
    <t xml:space="preserve">  基层医疗卫生机构</t>
  </si>
  <si>
    <t xml:space="preserve">    其他基层医疗卫生机构支出</t>
  </si>
  <si>
    <t xml:space="preserve">  行政事业单位医疗</t>
  </si>
  <si>
    <t xml:space="preserve">    公务员医疗补助</t>
  </si>
  <si>
    <t xml:space="preserve">  财政对基本医疗保险基金的补助</t>
  </si>
  <si>
    <t xml:space="preserve">    财政对职工基本医疗保险基金的补助</t>
  </si>
  <si>
    <t>节能环保支出</t>
  </si>
  <si>
    <t xml:space="preserve">  自然生态保护</t>
  </si>
  <si>
    <t xml:space="preserve">    农村环境保护</t>
  </si>
  <si>
    <t>住房保障支出</t>
  </si>
  <si>
    <t xml:space="preserve">  住房改革支出</t>
  </si>
  <si>
    <t xml:space="preserve">    住房公积金</t>
  </si>
  <si>
    <t>……</t>
  </si>
  <si>
    <t>备注：本表按照政府收支分类科目列示到项级科目</t>
  </si>
  <si>
    <t>一般公共预算基本支出表</t>
  </si>
  <si>
    <t xml:space="preserve">                                              单位：万元</t>
  </si>
  <si>
    <t>政府预算经济分类</t>
  </si>
  <si>
    <t>部门预算经济分类</t>
  </si>
  <si>
    <t>人员经费</t>
  </si>
  <si>
    <t>公用经费</t>
  </si>
  <si>
    <t>类</t>
  </si>
  <si>
    <t>款</t>
  </si>
  <si>
    <r>
      <t>5</t>
    </r>
    <r>
      <rPr>
        <b/>
        <sz val="10"/>
        <rFont val="宋体"/>
        <family val="0"/>
      </rPr>
      <t>01</t>
    </r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</si>
  <si>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</si>
  <si>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</si>
  <si>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</si>
  <si>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</si>
  <si>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</si>
  <si>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</si>
  <si>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</si>
  <si>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</si>
  <si>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</si>
  <si>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</si>
  <si>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</si>
  <si>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</si>
  <si>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</si>
  <si>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</si>
  <si>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</si>
  <si>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</si>
  <si>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</si>
  <si>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</si>
  <si>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</si>
  <si>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</si>
  <si>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</si>
  <si>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机关商品和服务支出</t>
  </si>
  <si>
    <t>商品和服务支出</t>
  </si>
  <si>
    <t>办公经费</t>
  </si>
  <si>
    <t>办公费</t>
  </si>
  <si>
    <r>
      <t>5</t>
    </r>
    <r>
      <rPr>
        <b/>
        <sz val="10"/>
        <rFont val="宋体"/>
        <family val="0"/>
      </rPr>
      <t>02</t>
    </r>
  </si>
  <si>
    <t>印刷费</t>
  </si>
  <si>
    <t>05</t>
  </si>
  <si>
    <t>水费</t>
  </si>
  <si>
    <t>06</t>
  </si>
  <si>
    <t>电费</t>
  </si>
  <si>
    <t>07</t>
  </si>
  <si>
    <t>邮电费</t>
  </si>
  <si>
    <t>取暖费</t>
  </si>
  <si>
    <t>差旅费</t>
  </si>
  <si>
    <t>13</t>
  </si>
  <si>
    <t>维修(护)费</t>
  </si>
  <si>
    <t>会议费</t>
  </si>
  <si>
    <t>15</t>
  </si>
  <si>
    <t>培训费</t>
  </si>
  <si>
    <t>16</t>
  </si>
  <si>
    <t>公务接待费</t>
  </si>
  <si>
    <t>17</t>
  </si>
  <si>
    <t>28</t>
  </si>
  <si>
    <t>工会经费</t>
  </si>
  <si>
    <t>公务用车运行维护费</t>
  </si>
  <si>
    <t>29</t>
  </si>
  <si>
    <t>福利费</t>
  </si>
  <si>
    <t>09</t>
  </si>
  <si>
    <t>其他商品和服务支出</t>
  </si>
  <si>
    <t>对个人和家庭的补助</t>
  </si>
  <si>
    <t>社会福利和救助</t>
  </si>
  <si>
    <r>
      <t>5</t>
    </r>
    <r>
      <rPr>
        <b/>
        <sz val="10"/>
        <rFont val="宋体"/>
        <family val="0"/>
      </rPr>
      <t>09</t>
    </r>
  </si>
  <si>
    <t>其他对个人和家庭的补助</t>
  </si>
  <si>
    <t>一般公共预算“三公”经费支出表</t>
  </si>
  <si>
    <t>部门：朗县仲达镇人民政府                                                                                                制表时间：2019年4月3日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</si>
  <si>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</si>
  <si>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</si>
  <si>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</si>
  <si>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</si>
  <si>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</si>
  <si>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</si>
  <si>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</si>
  <si>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</si>
  <si>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</si>
  <si>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</si>
  <si>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科目名称　</t>
  </si>
  <si>
    <t>单位代码　</t>
  </si>
  <si>
    <t>本年政府性基金预算财政拨款支出</t>
  </si>
  <si>
    <t>注：朗县仲达镇人民政府2019年度无政府性基金安排的支出。</t>
  </si>
  <si>
    <t>部门收支总表</t>
  </si>
  <si>
    <t xml:space="preserve">           单位：万元</t>
  </si>
  <si>
    <t>一、一般公共预算拨款收入</t>
  </si>
  <si>
    <t>一、一般公共服务</t>
  </si>
  <si>
    <t>二、政府性基金预算拨款收入</t>
  </si>
  <si>
    <t>二、节能环保</t>
  </si>
  <si>
    <t>三、事业收入</t>
  </si>
  <si>
    <t>三、城乡社区</t>
  </si>
  <si>
    <t>四、事业单位经营收入</t>
  </si>
  <si>
    <t>四、卫生健康</t>
  </si>
  <si>
    <t>五、其他收入</t>
  </si>
  <si>
    <t>五、文化体育与传媒</t>
  </si>
  <si>
    <t>六、农林水</t>
  </si>
  <si>
    <t>七、社会保障和就业</t>
  </si>
  <si>
    <t>八、预备费</t>
  </si>
  <si>
    <t>九、住房保障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</si>
  <si>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</si>
  <si>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</si>
  <si>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</si>
  <si>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</si>
  <si>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</si>
  <si>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</si>
  <si>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              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</si>
  <si>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</si>
  <si>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</si>
  <si>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</si>
  <si>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</si>
  <si>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</si>
  <si>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</si>
  <si>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</si>
  <si>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</si>
  <si>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—</t>
  </si>
  <si>
    <t>合 计</t>
  </si>
  <si>
    <t xml:space="preserve">       2。如此表为空表，请说明原因。</t>
  </si>
  <si>
    <t>部门支出总表</t>
  </si>
  <si>
    <t xml:space="preserve">                                       单位：万元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</si>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</sst>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8"/>
      <name val="宋体"/>
      <family val="0"/>
    </font>
    <font>
      <sz val="10.5"/>
      <color indexed="10"/>
      <name val="宋体"/>
      <family val="0"/>
    </font>
    <font>
      <sz val="18"/>
      <name val="方正小标宋简体"/>
      <family val="0"/>
    </font>
    <font>
      <b/>
      <sz val="10.5"/>
      <name val="宋体"/>
      <family val="0"/>
    </font>
    <font>
      <sz val="14"/>
      <name val="华文楷体"/>
      <family val="3"/>
    </font>
    <font>
      <sz val="10.5"/>
      <color indexed="8"/>
      <name val="宋体"/>
      <family val="0"/>
    </font>
    <font>
      <sz val="18"/>
      <color indexed="8"/>
      <name val="方正小标宋简体"/>
      <family val="0"/>
    </font>
    <font>
      <sz val="9"/>
      <color indexed="8"/>
      <name val="仿宋_GB2312"/>
      <family val="3"/>
    </font>
    <font>
      <sz val="10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10"/>
      <color indexed="10"/>
      <name val="仿宋_GB2312"/>
      <family val="3"/>
    </font>
    <font>
      <sz val="10"/>
      <color indexed="10"/>
      <name val="仿宋_GB2312"/>
      <family val="3"/>
    </font>
    <font>
      <b/>
      <sz val="8"/>
      <name val="仿宋_GB2312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b/>
      <sz val="18"/>
      <name val="方正小标宋简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8"/>
      <color rgb="FFFF0000"/>
      <name val="宋体"/>
      <family val="0"/>
    </font>
    <font>
      <b/>
      <sz val="10"/>
      <color rgb="FFFF0000"/>
      <name val="仿宋_GB2312"/>
      <family val="3"/>
    </font>
    <font>
      <sz val="10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29" fillId="8" borderId="0" applyNumberFormat="0" applyBorder="0" applyAlignment="0" applyProtection="0"/>
    <xf numFmtId="0" fontId="33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8" fillId="10" borderId="1" applyNumberFormat="0" applyAlignment="0" applyProtection="0"/>
    <xf numFmtId="0" fontId="32" fillId="11" borderId="7" applyNumberFormat="0" applyAlignment="0" applyProtection="0"/>
    <xf numFmtId="0" fontId="0" fillId="3" borderId="0" applyNumberFormat="0" applyBorder="0" applyAlignment="0" applyProtection="0"/>
    <xf numFmtId="0" fontId="29" fillId="12" borderId="0" applyNumberFormat="0" applyBorder="0" applyAlignment="0" applyProtection="0"/>
    <xf numFmtId="0" fontId="28" fillId="0" borderId="8" applyNumberFormat="0" applyFill="0" applyAlignment="0" applyProtection="0"/>
    <xf numFmtId="0" fontId="35" fillId="0" borderId="9" applyNumberFormat="0" applyFill="0" applyAlignment="0" applyProtection="0"/>
    <xf numFmtId="0" fontId="37" fillId="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3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3" fontId="4" fillId="0" borderId="12" xfId="22" applyFont="1" applyBorder="1" applyAlignment="1">
      <alignment vertical="center" wrapText="1"/>
    </xf>
    <xf numFmtId="43" fontId="3" fillId="0" borderId="12" xfId="22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43" fontId="4" fillId="0" borderId="12" xfId="22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43" fontId="3" fillId="0" borderId="12" xfId="22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43" fontId="3" fillId="0" borderId="12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43" fontId="4" fillId="0" borderId="12" xfId="22" applyFont="1" applyBorder="1" applyAlignment="1">
      <alignment horizontal="right" vertical="center"/>
    </xf>
    <xf numFmtId="43" fontId="3" fillId="0" borderId="12" xfId="22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3" fontId="3" fillId="0" borderId="12" xfId="22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43" fontId="2" fillId="0" borderId="12" xfId="22" applyFont="1" applyBorder="1" applyAlignment="1">
      <alignment horizontal="center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left" vertical="center" wrapText="1"/>
    </xf>
    <xf numFmtId="43" fontId="2" fillId="0" borderId="12" xfId="22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43" fontId="4" fillId="0" borderId="12" xfId="22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 wrapText="1"/>
    </xf>
    <xf numFmtId="43" fontId="16" fillId="0" borderId="12" xfId="22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3" fontId="13" fillId="0" borderId="12" xfId="22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3" fontId="13" fillId="0" borderId="19" xfId="22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43" fontId="13" fillId="0" borderId="21" xfId="22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43" fontId="16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43" fontId="14" fillId="0" borderId="23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43" fontId="18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43" fontId="45" fillId="0" borderId="12" xfId="22" applyFont="1" applyBorder="1" applyAlignment="1">
      <alignment vertical="center" wrapText="1"/>
    </xf>
    <xf numFmtId="43" fontId="44" fillId="0" borderId="12" xfId="22" applyFont="1" applyBorder="1" applyAlignment="1">
      <alignment vertical="center"/>
    </xf>
    <xf numFmtId="0" fontId="43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43" fontId="45" fillId="0" borderId="12" xfId="22" applyFont="1" applyBorder="1" applyAlignment="1">
      <alignment vertical="center"/>
    </xf>
    <xf numFmtId="0" fontId="44" fillId="0" borderId="12" xfId="0" applyFont="1" applyBorder="1" applyAlignment="1">
      <alignment horizontal="left" vertical="center" wrapText="1"/>
    </xf>
    <xf numFmtId="43" fontId="44" fillId="0" borderId="12" xfId="22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43" fontId="19" fillId="0" borderId="12" xfId="0" applyNumberFormat="1" applyFont="1" applyBorder="1" applyAlignment="1">
      <alignment horizontal="center" vertical="center" wrapText="1"/>
    </xf>
    <xf numFmtId="43" fontId="22" fillId="0" borderId="12" xfId="22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2" fillId="0" borderId="12" xfId="22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11" sqref="E11"/>
    </sheetView>
  </sheetViews>
  <sheetFormatPr defaultColWidth="9.00390625" defaultRowHeight="13.5"/>
  <cols>
    <col min="1" max="1" width="24.25390625" style="122" customWidth="1"/>
    <col min="2" max="2" width="21.00390625" style="122" customWidth="1"/>
    <col min="3" max="3" width="28.625" style="122" customWidth="1"/>
    <col min="4" max="4" width="19.50390625" style="122" customWidth="1"/>
    <col min="5" max="5" width="20.00390625" style="122" customWidth="1"/>
    <col min="6" max="6" width="20.25390625" style="122" customWidth="1"/>
    <col min="7" max="16384" width="9.00390625" style="122" customWidth="1"/>
  </cols>
  <sheetData>
    <row r="1" spans="1:6" ht="38.25" customHeight="1">
      <c r="A1" s="123" t="s">
        <v>0</v>
      </c>
      <c r="B1" s="123"/>
      <c r="C1" s="123"/>
      <c r="D1" s="123"/>
      <c r="E1" s="123"/>
      <c r="F1" s="123"/>
    </row>
    <row r="2" spans="1:6" s="22" customFormat="1" ht="22.5" customHeight="1">
      <c r="A2" s="124" t="s">
        <v>1</v>
      </c>
      <c r="B2" s="124"/>
      <c r="C2" s="124"/>
      <c r="D2" s="124"/>
      <c r="E2" s="125" t="s">
        <v>2</v>
      </c>
      <c r="F2" s="125"/>
    </row>
    <row r="3" spans="1:6" ht="31.5" customHeight="1">
      <c r="A3" s="126" t="s">
        <v>3</v>
      </c>
      <c r="B3" s="126"/>
      <c r="C3" s="126" t="s">
        <v>4</v>
      </c>
      <c r="D3" s="126"/>
      <c r="E3" s="126"/>
      <c r="F3" s="126"/>
    </row>
    <row r="4" spans="1:6" ht="31.5" customHeight="1">
      <c r="A4" s="26" t="s">
        <v>5</v>
      </c>
      <c r="B4" s="26" t="s">
        <v>6</v>
      </c>
      <c r="C4" s="26" t="s">
        <v>5</v>
      </c>
      <c r="D4" s="26" t="s">
        <v>7</v>
      </c>
      <c r="E4" s="127" t="s">
        <v>8</v>
      </c>
      <c r="F4" s="127" t="s">
        <v>9</v>
      </c>
    </row>
    <row r="5" spans="1:6" ht="31.5" customHeight="1">
      <c r="A5" s="38" t="s">
        <v>10</v>
      </c>
      <c r="B5" s="128">
        <v>1201.9</v>
      </c>
      <c r="C5" s="26" t="s">
        <v>11</v>
      </c>
      <c r="D5" s="129">
        <v>1201.8999999999999</v>
      </c>
      <c r="E5" s="130">
        <f>E6+E7+E8+E9+E10+E11+E12</f>
        <v>1201.8999999999999</v>
      </c>
      <c r="F5" s="26"/>
    </row>
    <row r="6" spans="1:6" ht="31.5" customHeight="1">
      <c r="A6" s="131" t="s">
        <v>12</v>
      </c>
      <c r="B6" s="132">
        <v>1201.9</v>
      </c>
      <c r="C6" s="131" t="s">
        <v>13</v>
      </c>
      <c r="D6" s="129">
        <v>905.11</v>
      </c>
      <c r="E6" s="133">
        <v>905.11</v>
      </c>
      <c r="F6" s="26"/>
    </row>
    <row r="7" spans="1:6" ht="31.5" customHeight="1">
      <c r="A7" s="131" t="s">
        <v>14</v>
      </c>
      <c r="B7" s="132"/>
      <c r="C7" s="131" t="s">
        <v>15</v>
      </c>
      <c r="D7" s="129">
        <v>1</v>
      </c>
      <c r="E7" s="133">
        <v>1</v>
      </c>
      <c r="F7" s="26"/>
    </row>
    <row r="8" spans="1:6" ht="31.5" customHeight="1">
      <c r="A8" s="131"/>
      <c r="B8" s="132"/>
      <c r="C8" s="131" t="s">
        <v>16</v>
      </c>
      <c r="D8" s="129">
        <v>0</v>
      </c>
      <c r="E8" s="133">
        <v>0</v>
      </c>
      <c r="F8" s="26"/>
    </row>
    <row r="9" spans="1:6" ht="31.5" customHeight="1">
      <c r="A9" s="131" t="s">
        <v>17</v>
      </c>
      <c r="B9" s="133">
        <v>0</v>
      </c>
      <c r="C9" s="131" t="s">
        <v>18</v>
      </c>
      <c r="D9" s="129">
        <v>70.38</v>
      </c>
      <c r="E9" s="133">
        <v>70.38</v>
      </c>
      <c r="F9" s="26"/>
    </row>
    <row r="10" spans="1:6" ht="31.5" customHeight="1">
      <c r="A10" s="131" t="s">
        <v>12</v>
      </c>
      <c r="B10" s="132"/>
      <c r="C10" s="131" t="s">
        <v>19</v>
      </c>
      <c r="D10" s="129">
        <v>0</v>
      </c>
      <c r="E10" s="133">
        <v>0</v>
      </c>
      <c r="F10" s="26"/>
    </row>
    <row r="11" spans="1:6" ht="31.5" customHeight="1">
      <c r="A11" s="131" t="s">
        <v>14</v>
      </c>
      <c r="B11" s="132"/>
      <c r="C11" s="131" t="s">
        <v>20</v>
      </c>
      <c r="D11" s="129">
        <v>149.58</v>
      </c>
      <c r="E11" s="133">
        <v>149.58</v>
      </c>
      <c r="F11" s="26"/>
    </row>
    <row r="12" spans="1:6" ht="31.5" customHeight="1">
      <c r="A12" s="131"/>
      <c r="B12" s="132"/>
      <c r="C12" s="131" t="s">
        <v>21</v>
      </c>
      <c r="D12" s="129">
        <v>75.83</v>
      </c>
      <c r="E12" s="133">
        <v>75.83</v>
      </c>
      <c r="F12" s="26"/>
    </row>
    <row r="13" spans="1:6" ht="31.5" customHeight="1">
      <c r="A13" s="134"/>
      <c r="B13" s="132"/>
      <c r="C13" s="131" t="s">
        <v>22</v>
      </c>
      <c r="D13" s="129" t="s">
        <v>23</v>
      </c>
      <c r="E13" s="133" t="s">
        <v>23</v>
      </c>
      <c r="F13" s="26"/>
    </row>
    <row r="14" spans="1:6" ht="31.5" customHeight="1">
      <c r="A14" s="134" t="s">
        <v>24</v>
      </c>
      <c r="B14" s="132">
        <f>B6+B9+B9</f>
        <v>1201.9</v>
      </c>
      <c r="C14" s="134" t="s">
        <v>25</v>
      </c>
      <c r="D14" s="129">
        <v>1201.8999999999999</v>
      </c>
      <c r="E14" s="133">
        <f>E6+E7+E8+E9+E10+E11+E12</f>
        <v>1201.8999999999999</v>
      </c>
      <c r="F14" s="26"/>
    </row>
    <row r="15" s="121" customFormat="1" ht="14.25">
      <c r="A15" s="135" t="s">
        <v>26</v>
      </c>
    </row>
  </sheetData>
  <sheetProtection/>
  <mergeCells count="5">
    <mergeCell ref="A1:F1"/>
    <mergeCell ref="A2:C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="115" zoomScaleNormal="115" workbookViewId="0" topLeftCell="A34">
      <selection activeCell="D41" sqref="D41"/>
    </sheetView>
  </sheetViews>
  <sheetFormatPr defaultColWidth="9.00390625" defaultRowHeight="13.5"/>
  <cols>
    <col min="1" max="1" width="10.00390625" style="24" customWidth="1"/>
    <col min="2" max="2" width="43.875" style="24" customWidth="1"/>
    <col min="3" max="3" width="16.75390625" style="24" customWidth="1"/>
    <col min="4" max="4" width="14.625" style="24" customWidth="1"/>
    <col min="5" max="5" width="16.50390625" style="24" customWidth="1"/>
    <col min="6" max="6" width="19.125" style="24" customWidth="1"/>
    <col min="7" max="7" width="9.25390625" style="24" customWidth="1"/>
    <col min="8" max="16384" width="9.00390625" style="24" customWidth="1"/>
  </cols>
  <sheetData>
    <row r="1" spans="1:7" ht="36" customHeight="1">
      <c r="A1" s="99" t="s">
        <v>27</v>
      </c>
      <c r="B1" s="99"/>
      <c r="C1" s="99"/>
      <c r="D1" s="99"/>
      <c r="E1" s="99"/>
      <c r="F1" s="99"/>
      <c r="G1" s="99"/>
    </row>
    <row r="2" spans="1:7" s="95" customFormat="1" ht="22.5" customHeight="1">
      <c r="A2" s="100" t="s">
        <v>1</v>
      </c>
      <c r="B2" s="100"/>
      <c r="C2" s="100"/>
      <c r="D2" s="100"/>
      <c r="E2" s="101" t="s">
        <v>2</v>
      </c>
      <c r="F2" s="101"/>
      <c r="G2" s="101"/>
    </row>
    <row r="3" spans="1:7" s="96" customFormat="1" ht="24.75" customHeight="1">
      <c r="A3" s="102" t="s">
        <v>28</v>
      </c>
      <c r="B3" s="102"/>
      <c r="C3" s="102" t="s">
        <v>29</v>
      </c>
      <c r="D3" s="102"/>
      <c r="E3" s="102"/>
      <c r="F3" s="102"/>
      <c r="G3" s="102" t="s">
        <v>30</v>
      </c>
    </row>
    <row r="4" spans="1:7" s="96" customFormat="1" ht="28.5" customHeight="1">
      <c r="A4" s="102" t="s">
        <v>31</v>
      </c>
      <c r="B4" s="102" t="s">
        <v>32</v>
      </c>
      <c r="C4" s="102" t="s">
        <v>33</v>
      </c>
      <c r="D4" s="102"/>
      <c r="E4" s="102"/>
      <c r="F4" s="102" t="s">
        <v>34</v>
      </c>
      <c r="G4" s="102"/>
    </row>
    <row r="5" spans="1:7" s="96" customFormat="1" ht="24.75" customHeight="1">
      <c r="A5" s="102"/>
      <c r="B5" s="102"/>
      <c r="C5" s="102" t="s">
        <v>35</v>
      </c>
      <c r="D5" s="102" t="s">
        <v>36</v>
      </c>
      <c r="E5" s="102" t="s">
        <v>37</v>
      </c>
      <c r="F5" s="102"/>
      <c r="G5" s="102"/>
    </row>
    <row r="6" spans="1:7" s="96" customFormat="1" ht="30" customHeight="1">
      <c r="A6" s="9">
        <v>201</v>
      </c>
      <c r="B6" s="9" t="s">
        <v>38</v>
      </c>
      <c r="C6" s="14">
        <f>D6+E6</f>
        <v>905.11</v>
      </c>
      <c r="D6" s="14">
        <v>810.24</v>
      </c>
      <c r="E6" s="14">
        <v>94.87</v>
      </c>
      <c r="F6" s="103">
        <f>C6</f>
        <v>905.11</v>
      </c>
      <c r="G6" s="102"/>
    </row>
    <row r="7" spans="1:7" s="97" customFormat="1" ht="30" customHeight="1">
      <c r="A7" s="104">
        <v>20101</v>
      </c>
      <c r="B7" s="105" t="s">
        <v>39</v>
      </c>
      <c r="C7" s="14">
        <f aca="true" t="shared" si="0" ref="C7:C41">D7+E7</f>
        <v>0</v>
      </c>
      <c r="D7" s="106">
        <v>0</v>
      </c>
      <c r="E7" s="107">
        <v>0</v>
      </c>
      <c r="F7" s="108">
        <v>0</v>
      </c>
      <c r="G7" s="108"/>
    </row>
    <row r="8" spans="1:7" s="97" customFormat="1" ht="30" customHeight="1">
      <c r="A8" s="109">
        <v>2010199</v>
      </c>
      <c r="B8" s="105" t="s">
        <v>40</v>
      </c>
      <c r="C8" s="14">
        <f t="shared" si="0"/>
        <v>0</v>
      </c>
      <c r="D8" s="106">
        <v>0</v>
      </c>
      <c r="E8" s="110">
        <v>0</v>
      </c>
      <c r="F8" s="108">
        <f aca="true" t="shared" si="1" ref="F8:F41">C8</f>
        <v>0</v>
      </c>
      <c r="G8" s="108"/>
    </row>
    <row r="9" spans="1:7" s="96" customFormat="1" ht="30" customHeight="1">
      <c r="A9" s="9">
        <v>20103</v>
      </c>
      <c r="B9" s="15" t="s">
        <v>41</v>
      </c>
      <c r="C9" s="14">
        <f t="shared" si="0"/>
        <v>900.11</v>
      </c>
      <c r="D9" s="14">
        <v>810.24</v>
      </c>
      <c r="E9" s="14">
        <v>89.87</v>
      </c>
      <c r="F9" s="102">
        <f t="shared" si="1"/>
        <v>900.11</v>
      </c>
      <c r="G9" s="102"/>
    </row>
    <row r="10" spans="1:7" s="96" customFormat="1" ht="30" customHeight="1">
      <c r="A10" s="16">
        <v>2010301</v>
      </c>
      <c r="B10" s="15" t="s">
        <v>42</v>
      </c>
      <c r="C10" s="14">
        <f t="shared" si="0"/>
        <v>810.24</v>
      </c>
      <c r="D10" s="17">
        <v>810.24</v>
      </c>
      <c r="E10" s="17">
        <v>0</v>
      </c>
      <c r="F10" s="102">
        <f t="shared" si="1"/>
        <v>810.24</v>
      </c>
      <c r="G10" s="102"/>
    </row>
    <row r="11" spans="1:7" s="96" customFormat="1" ht="30" customHeight="1">
      <c r="A11" s="16">
        <v>2010399</v>
      </c>
      <c r="B11" s="15" t="s">
        <v>43</v>
      </c>
      <c r="C11" s="14">
        <f t="shared" si="0"/>
        <v>89.87</v>
      </c>
      <c r="D11" s="13">
        <v>0</v>
      </c>
      <c r="E11" s="17">
        <v>89.87</v>
      </c>
      <c r="F11" s="102">
        <f t="shared" si="1"/>
        <v>89.87</v>
      </c>
      <c r="G11" s="102"/>
    </row>
    <row r="12" spans="1:7" s="96" customFormat="1" ht="30" customHeight="1">
      <c r="A12" s="9">
        <v>20111</v>
      </c>
      <c r="B12" s="15" t="s">
        <v>44</v>
      </c>
      <c r="C12" s="14">
        <f t="shared" si="0"/>
        <v>1</v>
      </c>
      <c r="D12" s="13">
        <v>0</v>
      </c>
      <c r="E12" s="14">
        <f>E13</f>
        <v>1</v>
      </c>
      <c r="F12" s="102">
        <f t="shared" si="1"/>
        <v>1</v>
      </c>
      <c r="G12" s="102"/>
    </row>
    <row r="13" spans="1:7" s="96" customFormat="1" ht="30" customHeight="1">
      <c r="A13" s="16">
        <v>2011101</v>
      </c>
      <c r="B13" s="15" t="s">
        <v>45</v>
      </c>
      <c r="C13" s="14">
        <f t="shared" si="0"/>
        <v>1</v>
      </c>
      <c r="D13" s="13">
        <v>0</v>
      </c>
      <c r="E13" s="17">
        <v>1</v>
      </c>
      <c r="F13" s="102">
        <f t="shared" si="1"/>
        <v>1</v>
      </c>
      <c r="G13" s="102"/>
    </row>
    <row r="14" spans="1:7" s="96" customFormat="1" ht="30" customHeight="1">
      <c r="A14" s="18">
        <v>20131</v>
      </c>
      <c r="B14" s="15" t="s">
        <v>46</v>
      </c>
      <c r="C14" s="14">
        <f t="shared" si="0"/>
        <v>4</v>
      </c>
      <c r="D14" s="13">
        <v>0</v>
      </c>
      <c r="E14" s="19">
        <v>4</v>
      </c>
      <c r="F14" s="102">
        <f t="shared" si="1"/>
        <v>4</v>
      </c>
      <c r="G14" s="102"/>
    </row>
    <row r="15" spans="1:7" s="96" customFormat="1" ht="30" customHeight="1">
      <c r="A15" s="8">
        <v>2013199</v>
      </c>
      <c r="B15" s="15" t="s">
        <v>47</v>
      </c>
      <c r="C15" s="14">
        <f t="shared" si="0"/>
        <v>4</v>
      </c>
      <c r="D15" s="13">
        <v>0</v>
      </c>
      <c r="E15" s="13">
        <v>4</v>
      </c>
      <c r="F15" s="102">
        <f t="shared" si="1"/>
        <v>4</v>
      </c>
      <c r="G15" s="102"/>
    </row>
    <row r="16" spans="1:7" s="97" customFormat="1" ht="30" customHeight="1">
      <c r="A16" s="111">
        <v>207</v>
      </c>
      <c r="B16" s="104" t="s">
        <v>48</v>
      </c>
      <c r="C16" s="14">
        <f t="shared" si="0"/>
        <v>0</v>
      </c>
      <c r="D16" s="106">
        <v>0</v>
      </c>
      <c r="E16" s="112">
        <v>0</v>
      </c>
      <c r="F16" s="108">
        <f t="shared" si="1"/>
        <v>0</v>
      </c>
      <c r="G16" s="108"/>
    </row>
    <row r="17" spans="1:7" s="97" customFormat="1" ht="30" customHeight="1">
      <c r="A17" s="111">
        <v>20701</v>
      </c>
      <c r="B17" s="105" t="s">
        <v>49</v>
      </c>
      <c r="C17" s="14">
        <f t="shared" si="0"/>
        <v>0</v>
      </c>
      <c r="D17" s="106">
        <v>0</v>
      </c>
      <c r="E17" s="112">
        <v>0</v>
      </c>
      <c r="F17" s="108">
        <f t="shared" si="1"/>
        <v>0</v>
      </c>
      <c r="G17" s="108"/>
    </row>
    <row r="18" spans="1:7" s="97" customFormat="1" ht="30" customHeight="1">
      <c r="A18" s="113">
        <v>2070199</v>
      </c>
      <c r="B18" s="105" t="s">
        <v>50</v>
      </c>
      <c r="C18" s="14">
        <f t="shared" si="0"/>
        <v>0</v>
      </c>
      <c r="D18" s="106">
        <v>0</v>
      </c>
      <c r="E18" s="106">
        <v>0</v>
      </c>
      <c r="F18" s="108">
        <f t="shared" si="1"/>
        <v>0</v>
      </c>
      <c r="G18" s="108"/>
    </row>
    <row r="19" spans="1:7" s="96" customFormat="1" ht="30" customHeight="1">
      <c r="A19" s="18">
        <v>208</v>
      </c>
      <c r="B19" s="9" t="s">
        <v>51</v>
      </c>
      <c r="C19" s="14">
        <f t="shared" si="0"/>
        <v>149.58</v>
      </c>
      <c r="D19" s="19">
        <v>129.58</v>
      </c>
      <c r="E19" s="19">
        <v>20</v>
      </c>
      <c r="F19" s="102">
        <f t="shared" si="1"/>
        <v>149.58</v>
      </c>
      <c r="G19" s="102"/>
    </row>
    <row r="20" spans="1:7" s="96" customFormat="1" ht="30" customHeight="1">
      <c r="A20" s="18">
        <v>20802</v>
      </c>
      <c r="B20" s="15" t="s">
        <v>52</v>
      </c>
      <c r="C20" s="14">
        <f t="shared" si="0"/>
        <v>20</v>
      </c>
      <c r="D20" s="13">
        <v>0</v>
      </c>
      <c r="E20" s="19">
        <f>E21</f>
        <v>20</v>
      </c>
      <c r="F20" s="102">
        <f t="shared" si="1"/>
        <v>20</v>
      </c>
      <c r="G20" s="102"/>
    </row>
    <row r="21" spans="1:7" s="96" customFormat="1" ht="30" customHeight="1">
      <c r="A21" s="8">
        <v>2080208</v>
      </c>
      <c r="B21" s="15" t="s">
        <v>53</v>
      </c>
      <c r="C21" s="14">
        <f t="shared" si="0"/>
        <v>20</v>
      </c>
      <c r="D21" s="13">
        <v>0</v>
      </c>
      <c r="E21" s="13">
        <v>20</v>
      </c>
      <c r="F21" s="102">
        <f t="shared" si="1"/>
        <v>20</v>
      </c>
      <c r="G21" s="102"/>
    </row>
    <row r="22" spans="1:7" s="96" customFormat="1" ht="30" customHeight="1">
      <c r="A22" s="18">
        <v>20805</v>
      </c>
      <c r="B22" s="15" t="s">
        <v>54</v>
      </c>
      <c r="C22" s="14">
        <f t="shared" si="0"/>
        <v>122.5</v>
      </c>
      <c r="D22" s="19">
        <v>122.5</v>
      </c>
      <c r="E22" s="13">
        <v>0</v>
      </c>
      <c r="F22" s="102">
        <f t="shared" si="1"/>
        <v>122.5</v>
      </c>
      <c r="G22" s="102"/>
    </row>
    <row r="23" spans="1:7" s="96" customFormat="1" ht="30" customHeight="1">
      <c r="A23" s="8">
        <v>2080505</v>
      </c>
      <c r="B23" s="15" t="s">
        <v>55</v>
      </c>
      <c r="C23" s="14">
        <f t="shared" si="0"/>
        <v>122.5</v>
      </c>
      <c r="D23" s="13">
        <v>122.5</v>
      </c>
      <c r="E23" s="13">
        <v>0</v>
      </c>
      <c r="F23" s="102">
        <f t="shared" si="1"/>
        <v>122.5</v>
      </c>
      <c r="G23" s="102"/>
    </row>
    <row r="24" spans="1:7" s="96" customFormat="1" ht="30" customHeight="1">
      <c r="A24" s="18">
        <v>20827</v>
      </c>
      <c r="B24" s="15" t="s">
        <v>56</v>
      </c>
      <c r="C24" s="14">
        <f t="shared" si="0"/>
        <v>7.08</v>
      </c>
      <c r="D24" s="19">
        <v>7.08</v>
      </c>
      <c r="E24" s="13">
        <v>0</v>
      </c>
      <c r="F24" s="102">
        <f t="shared" si="1"/>
        <v>7.08</v>
      </c>
      <c r="G24" s="102"/>
    </row>
    <row r="25" spans="1:7" s="96" customFormat="1" ht="30" customHeight="1">
      <c r="A25" s="8">
        <v>2082701</v>
      </c>
      <c r="B25" s="15" t="s">
        <v>57</v>
      </c>
      <c r="C25" s="14">
        <f t="shared" si="0"/>
        <v>1.56</v>
      </c>
      <c r="D25" s="13">
        <v>1.56</v>
      </c>
      <c r="E25" s="13">
        <v>0</v>
      </c>
      <c r="F25" s="102">
        <f t="shared" si="1"/>
        <v>1.56</v>
      </c>
      <c r="G25" s="102"/>
    </row>
    <row r="26" spans="1:7" s="96" customFormat="1" ht="30" customHeight="1">
      <c r="A26" s="8">
        <v>2082702</v>
      </c>
      <c r="B26" s="15" t="s">
        <v>58</v>
      </c>
      <c r="C26" s="14">
        <f t="shared" si="0"/>
        <v>1.23</v>
      </c>
      <c r="D26" s="13">
        <v>1.23</v>
      </c>
      <c r="E26" s="13">
        <v>0</v>
      </c>
      <c r="F26" s="102">
        <f t="shared" si="1"/>
        <v>1.23</v>
      </c>
      <c r="G26" s="102"/>
    </row>
    <row r="27" spans="1:7" s="96" customFormat="1" ht="30" customHeight="1">
      <c r="A27" s="16">
        <v>2082703</v>
      </c>
      <c r="B27" s="15" t="s">
        <v>59</v>
      </c>
      <c r="C27" s="14">
        <f t="shared" si="0"/>
        <v>4.29</v>
      </c>
      <c r="D27" s="20">
        <v>4.29</v>
      </c>
      <c r="E27" s="13">
        <v>0</v>
      </c>
      <c r="F27" s="102">
        <f t="shared" si="1"/>
        <v>4.29</v>
      </c>
      <c r="G27" s="102"/>
    </row>
    <row r="28" spans="1:7" s="96" customFormat="1" ht="30" customHeight="1">
      <c r="A28" s="9">
        <v>210</v>
      </c>
      <c r="B28" s="9" t="s">
        <v>60</v>
      </c>
      <c r="C28" s="14">
        <f t="shared" si="0"/>
        <v>70.38</v>
      </c>
      <c r="D28" s="12">
        <v>67.38</v>
      </c>
      <c r="E28" s="12">
        <v>3</v>
      </c>
      <c r="F28" s="102">
        <f t="shared" si="1"/>
        <v>70.38</v>
      </c>
      <c r="G28" s="102"/>
    </row>
    <row r="29" spans="1:7" s="96" customFormat="1" ht="30" customHeight="1">
      <c r="A29" s="9">
        <v>21003</v>
      </c>
      <c r="B29" s="15" t="s">
        <v>61</v>
      </c>
      <c r="C29" s="14">
        <f t="shared" si="0"/>
        <v>3</v>
      </c>
      <c r="D29" s="12">
        <f>D30</f>
        <v>0</v>
      </c>
      <c r="E29" s="12">
        <f>E30</f>
        <v>3</v>
      </c>
      <c r="F29" s="102">
        <f t="shared" si="1"/>
        <v>3</v>
      </c>
      <c r="G29" s="102"/>
    </row>
    <row r="30" spans="1:7" s="96" customFormat="1" ht="30" customHeight="1">
      <c r="A30" s="16">
        <v>2100399</v>
      </c>
      <c r="B30" s="15" t="s">
        <v>62</v>
      </c>
      <c r="C30" s="14">
        <f t="shared" si="0"/>
        <v>3</v>
      </c>
      <c r="D30" s="13">
        <v>0</v>
      </c>
      <c r="E30" s="20">
        <v>3</v>
      </c>
      <c r="F30" s="102">
        <f t="shared" si="1"/>
        <v>3</v>
      </c>
      <c r="G30" s="102"/>
    </row>
    <row r="31" spans="1:7" s="96" customFormat="1" ht="30" customHeight="1">
      <c r="A31" s="9">
        <v>21011</v>
      </c>
      <c r="B31" s="15" t="s">
        <v>63</v>
      </c>
      <c r="C31" s="14">
        <f t="shared" si="0"/>
        <v>18.38</v>
      </c>
      <c r="D31" s="12">
        <v>18.38</v>
      </c>
      <c r="E31" s="13">
        <v>0</v>
      </c>
      <c r="F31" s="102">
        <f t="shared" si="1"/>
        <v>18.38</v>
      </c>
      <c r="G31" s="102"/>
    </row>
    <row r="32" spans="1:7" s="96" customFormat="1" ht="30" customHeight="1">
      <c r="A32" s="16">
        <v>2101103</v>
      </c>
      <c r="B32" s="15" t="s">
        <v>64</v>
      </c>
      <c r="C32" s="14">
        <f t="shared" si="0"/>
        <v>18.38</v>
      </c>
      <c r="D32" s="20">
        <v>18.38</v>
      </c>
      <c r="E32" s="13">
        <v>0</v>
      </c>
      <c r="F32" s="102">
        <f t="shared" si="1"/>
        <v>18.38</v>
      </c>
      <c r="G32" s="102"/>
    </row>
    <row r="33" spans="1:7" s="96" customFormat="1" ht="30" customHeight="1">
      <c r="A33" s="9">
        <v>21012</v>
      </c>
      <c r="B33" s="15" t="s">
        <v>65</v>
      </c>
      <c r="C33" s="14">
        <f t="shared" si="0"/>
        <v>49</v>
      </c>
      <c r="D33" s="114">
        <v>49</v>
      </c>
      <c r="E33" s="13">
        <v>0</v>
      </c>
      <c r="F33" s="102">
        <f t="shared" si="1"/>
        <v>49</v>
      </c>
      <c r="G33" s="102"/>
    </row>
    <row r="34" spans="1:7" s="96" customFormat="1" ht="30" customHeight="1">
      <c r="A34" s="16">
        <v>2101201</v>
      </c>
      <c r="B34" s="15" t="s">
        <v>66</v>
      </c>
      <c r="C34" s="14">
        <f t="shared" si="0"/>
        <v>49</v>
      </c>
      <c r="D34" s="115">
        <v>49</v>
      </c>
      <c r="E34" s="13">
        <v>0</v>
      </c>
      <c r="F34" s="102">
        <f t="shared" si="1"/>
        <v>49</v>
      </c>
      <c r="G34" s="102"/>
    </row>
    <row r="35" spans="1:7" s="96" customFormat="1" ht="30" customHeight="1">
      <c r="A35" s="9">
        <v>211</v>
      </c>
      <c r="B35" s="9" t="s">
        <v>67</v>
      </c>
      <c r="C35" s="14">
        <f t="shared" si="0"/>
        <v>1</v>
      </c>
      <c r="D35" s="13">
        <v>0</v>
      </c>
      <c r="E35" s="12">
        <f>E36</f>
        <v>1</v>
      </c>
      <c r="F35" s="102">
        <f t="shared" si="1"/>
        <v>1</v>
      </c>
      <c r="G35" s="102"/>
    </row>
    <row r="36" spans="1:7" s="96" customFormat="1" ht="30" customHeight="1">
      <c r="A36" s="9">
        <v>21104</v>
      </c>
      <c r="B36" s="15" t="s">
        <v>68</v>
      </c>
      <c r="C36" s="14">
        <f t="shared" si="0"/>
        <v>1</v>
      </c>
      <c r="D36" s="13">
        <v>0</v>
      </c>
      <c r="E36" s="12">
        <f>E37</f>
        <v>1</v>
      </c>
      <c r="F36" s="102">
        <f t="shared" si="1"/>
        <v>1</v>
      </c>
      <c r="G36" s="102"/>
    </row>
    <row r="37" spans="1:7" s="96" customFormat="1" ht="30" customHeight="1">
      <c r="A37" s="16">
        <v>2110402</v>
      </c>
      <c r="B37" s="15" t="s">
        <v>69</v>
      </c>
      <c r="C37" s="14">
        <f t="shared" si="0"/>
        <v>1</v>
      </c>
      <c r="D37" s="13">
        <v>0</v>
      </c>
      <c r="E37" s="20">
        <v>1</v>
      </c>
      <c r="F37" s="102">
        <f t="shared" si="1"/>
        <v>1</v>
      </c>
      <c r="G37" s="102"/>
    </row>
    <row r="38" spans="1:7" s="96" customFormat="1" ht="30" customHeight="1">
      <c r="A38" s="9">
        <v>221</v>
      </c>
      <c r="B38" s="9" t="s">
        <v>70</v>
      </c>
      <c r="C38" s="14">
        <f t="shared" si="0"/>
        <v>75.83</v>
      </c>
      <c r="D38" s="12">
        <v>75.83</v>
      </c>
      <c r="E38" s="13">
        <v>0</v>
      </c>
      <c r="F38" s="102">
        <f t="shared" si="1"/>
        <v>75.83</v>
      </c>
      <c r="G38" s="102"/>
    </row>
    <row r="39" spans="1:7" s="96" customFormat="1" ht="30" customHeight="1">
      <c r="A39" s="9">
        <v>22102</v>
      </c>
      <c r="B39" s="15" t="s">
        <v>71</v>
      </c>
      <c r="C39" s="14">
        <f t="shared" si="0"/>
        <v>75.83</v>
      </c>
      <c r="D39" s="12">
        <v>75.83</v>
      </c>
      <c r="E39" s="13">
        <v>0</v>
      </c>
      <c r="F39" s="102">
        <f t="shared" si="1"/>
        <v>75.83</v>
      </c>
      <c r="G39" s="102"/>
    </row>
    <row r="40" spans="1:7" s="96" customFormat="1" ht="30" customHeight="1">
      <c r="A40" s="16">
        <v>2210201</v>
      </c>
      <c r="B40" s="15" t="s">
        <v>72</v>
      </c>
      <c r="C40" s="14">
        <f t="shared" si="0"/>
        <v>75.83</v>
      </c>
      <c r="D40" s="20">
        <v>75.83</v>
      </c>
      <c r="E40" s="13">
        <v>0</v>
      </c>
      <c r="F40" s="102">
        <f t="shared" si="1"/>
        <v>75.83</v>
      </c>
      <c r="G40" s="102"/>
    </row>
    <row r="41" spans="1:7" s="98" customFormat="1" ht="30" customHeight="1">
      <c r="A41" s="116" t="s">
        <v>7</v>
      </c>
      <c r="B41" s="116" t="s">
        <v>73</v>
      </c>
      <c r="C41" s="14">
        <f t="shared" si="0"/>
        <v>1201.9</v>
      </c>
      <c r="D41" s="117">
        <f>D38+D35+D28+D19+D16+D6</f>
        <v>1083.03</v>
      </c>
      <c r="E41" s="117">
        <f>E38+E35+E28+E19+E16+E6</f>
        <v>118.87</v>
      </c>
      <c r="F41" s="118">
        <f t="shared" si="1"/>
        <v>1201.9</v>
      </c>
      <c r="G41" s="116"/>
    </row>
    <row r="42" spans="1:7" s="96" customFormat="1" ht="23.25" customHeight="1">
      <c r="A42" s="119" t="s">
        <v>74</v>
      </c>
      <c r="B42" s="120"/>
      <c r="C42" s="120"/>
      <c r="D42" s="120"/>
      <c r="E42" s="120"/>
      <c r="F42" s="120"/>
      <c r="G42" s="120"/>
    </row>
  </sheetData>
  <sheetProtection/>
  <mergeCells count="11">
    <mergeCell ref="A1:G1"/>
    <mergeCell ref="A2:B2"/>
    <mergeCell ref="E2:G2"/>
    <mergeCell ref="A3:B3"/>
    <mergeCell ref="C3:F3"/>
    <mergeCell ref="C4:E4"/>
    <mergeCell ref="A42:G42"/>
    <mergeCell ref="A4:A5"/>
    <mergeCell ref="B4:B5"/>
    <mergeCell ref="F4:F5"/>
    <mergeCell ref="G3:G5"/>
  </mergeCells>
  <printOptions/>
  <pageMargins left="0.51" right="0.51" top="0.75" bottom="0.75" header="0.31" footer="0.31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4">
      <selection activeCell="G39" sqref="G39"/>
    </sheetView>
  </sheetViews>
  <sheetFormatPr defaultColWidth="9.00390625" defaultRowHeight="13.5"/>
  <cols>
    <col min="1" max="1" width="5.625" style="24" customWidth="1"/>
    <col min="2" max="2" width="6.75390625" style="58" hidden="1" customWidth="1"/>
    <col min="3" max="3" width="19.50390625" style="24" customWidth="1"/>
    <col min="4" max="4" width="12.00390625" style="24" customWidth="1"/>
    <col min="5" max="5" width="7.25390625" style="24" customWidth="1"/>
    <col min="6" max="6" width="7.125" style="24" hidden="1" customWidth="1"/>
    <col min="7" max="7" width="20.375" style="24" bestFit="1" customWidth="1"/>
    <col min="8" max="8" width="19.00390625" style="24" customWidth="1"/>
    <col min="9" max="9" width="13.125" style="24" customWidth="1"/>
    <col min="10" max="10" width="10.25390625" style="24" customWidth="1"/>
    <col min="11" max="11" width="8.25390625" style="24" customWidth="1"/>
    <col min="12" max="16384" width="9.00390625" style="24" customWidth="1"/>
  </cols>
  <sheetData>
    <row r="1" spans="1:11" ht="22.5" customHeight="1">
      <c r="A1" s="59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22" customFormat="1" ht="13.5">
      <c r="A2" s="60" t="s">
        <v>1</v>
      </c>
      <c r="B2" s="60"/>
      <c r="C2" s="60"/>
      <c r="D2" s="60"/>
      <c r="E2" s="61" t="s">
        <v>76</v>
      </c>
      <c r="F2" s="61"/>
      <c r="G2" s="61"/>
      <c r="H2" s="61"/>
      <c r="I2" s="61"/>
      <c r="J2" s="61"/>
      <c r="K2" s="61"/>
    </row>
    <row r="3" spans="1:11" ht="13.5">
      <c r="A3" s="62" t="s">
        <v>77</v>
      </c>
      <c r="B3" s="63"/>
      <c r="C3" s="63"/>
      <c r="D3" s="63"/>
      <c r="E3" s="63" t="s">
        <v>78</v>
      </c>
      <c r="F3" s="63"/>
      <c r="G3" s="63"/>
      <c r="H3" s="63"/>
      <c r="I3" s="63"/>
      <c r="J3" s="63"/>
      <c r="K3" s="89" t="s">
        <v>30</v>
      </c>
    </row>
    <row r="4" spans="1:11" ht="13.5">
      <c r="A4" s="64" t="s">
        <v>31</v>
      </c>
      <c r="B4" s="65"/>
      <c r="C4" s="65" t="s">
        <v>32</v>
      </c>
      <c r="D4" s="65" t="s">
        <v>7</v>
      </c>
      <c r="E4" s="65" t="s">
        <v>31</v>
      </c>
      <c r="F4" s="65"/>
      <c r="G4" s="65" t="s">
        <v>32</v>
      </c>
      <c r="H4" s="66" t="s">
        <v>7</v>
      </c>
      <c r="I4" s="66" t="s">
        <v>79</v>
      </c>
      <c r="J4" s="65" t="s">
        <v>80</v>
      </c>
      <c r="K4" s="90"/>
    </row>
    <row r="5" spans="1:11" ht="13.5">
      <c r="A5" s="67" t="s">
        <v>81</v>
      </c>
      <c r="B5" s="65" t="s">
        <v>82</v>
      </c>
      <c r="C5" s="65"/>
      <c r="D5" s="65"/>
      <c r="E5" s="65" t="s">
        <v>81</v>
      </c>
      <c r="F5" s="65" t="s">
        <v>82</v>
      </c>
      <c r="G5" s="65"/>
      <c r="H5" s="68"/>
      <c r="I5" s="68"/>
      <c r="J5" s="65"/>
      <c r="K5" s="91"/>
    </row>
    <row r="6" spans="1:11" s="57" customFormat="1" ht="13.5">
      <c r="A6" s="69" t="s">
        <v>83</v>
      </c>
      <c r="B6" s="70"/>
      <c r="C6" s="65" t="s">
        <v>84</v>
      </c>
      <c r="D6" s="71">
        <f>D7+D10+D14+D15</f>
        <v>1012.6600000000001</v>
      </c>
      <c r="E6" s="65">
        <v>301</v>
      </c>
      <c r="F6" s="65"/>
      <c r="G6" s="65" t="s">
        <v>85</v>
      </c>
      <c r="H6" s="71">
        <f>SUM(I6:J6)</f>
        <v>1012.6600000000001</v>
      </c>
      <c r="I6" s="71">
        <f>SUM(I7:I15)</f>
        <v>1012.6600000000001</v>
      </c>
      <c r="J6" s="71"/>
      <c r="K6" s="92"/>
    </row>
    <row r="7" spans="1:11" ht="13.5">
      <c r="A7" s="72"/>
      <c r="B7" s="73" t="s">
        <v>86</v>
      </c>
      <c r="C7" s="74" t="s">
        <v>87</v>
      </c>
      <c r="D7" s="75">
        <f>H7+H8+H9</f>
        <v>694.47</v>
      </c>
      <c r="E7" s="76"/>
      <c r="F7" s="73" t="s">
        <v>86</v>
      </c>
      <c r="G7" s="74" t="s">
        <v>88</v>
      </c>
      <c r="H7" s="75">
        <f aca="true" t="shared" si="0" ref="H7:H18">SUM(I7:J7)</f>
        <v>155.89</v>
      </c>
      <c r="I7" s="75">
        <v>155.89</v>
      </c>
      <c r="J7" s="75"/>
      <c r="K7" s="93"/>
    </row>
    <row r="8" spans="1:11" ht="13.5">
      <c r="A8" s="72"/>
      <c r="B8" s="73"/>
      <c r="C8" s="74"/>
      <c r="D8" s="75"/>
      <c r="E8" s="77"/>
      <c r="F8" s="73" t="s">
        <v>89</v>
      </c>
      <c r="G8" s="74" t="s">
        <v>90</v>
      </c>
      <c r="H8" s="75">
        <f t="shared" si="0"/>
        <v>488.62</v>
      </c>
      <c r="I8" s="75">
        <v>488.62</v>
      </c>
      <c r="J8" s="75"/>
      <c r="K8" s="93"/>
    </row>
    <row r="9" spans="1:11" ht="13.5">
      <c r="A9" s="72"/>
      <c r="B9" s="73"/>
      <c r="C9" s="74"/>
      <c r="D9" s="75"/>
      <c r="E9" s="78"/>
      <c r="F9" s="73" t="s">
        <v>91</v>
      </c>
      <c r="G9" s="74" t="s">
        <v>92</v>
      </c>
      <c r="H9" s="75">
        <f t="shared" si="0"/>
        <v>49.96</v>
      </c>
      <c r="I9" s="75">
        <v>49.96</v>
      </c>
      <c r="J9" s="75"/>
      <c r="K9" s="93"/>
    </row>
    <row r="10" spans="1:11" ht="24">
      <c r="A10" s="72"/>
      <c r="B10" s="79" t="s">
        <v>89</v>
      </c>
      <c r="C10" s="76" t="s">
        <v>93</v>
      </c>
      <c r="D10" s="80">
        <f>H10+H11+H12+H13</f>
        <v>196.96</v>
      </c>
      <c r="E10" s="76"/>
      <c r="F10" s="73" t="s">
        <v>94</v>
      </c>
      <c r="G10" s="74" t="s">
        <v>95</v>
      </c>
      <c r="H10" s="75">
        <f t="shared" si="0"/>
        <v>122.5</v>
      </c>
      <c r="I10" s="75">
        <v>122.5</v>
      </c>
      <c r="J10" s="75"/>
      <c r="K10" s="93"/>
    </row>
    <row r="11" spans="1:11" ht="13.5">
      <c r="A11" s="72"/>
      <c r="B11" s="81"/>
      <c r="C11" s="77"/>
      <c r="D11" s="82"/>
      <c r="E11" s="77"/>
      <c r="F11" s="73" t="s">
        <v>96</v>
      </c>
      <c r="G11" s="74" t="s">
        <v>97</v>
      </c>
      <c r="H11" s="75">
        <f t="shared" si="0"/>
        <v>49</v>
      </c>
      <c r="I11" s="75">
        <v>49</v>
      </c>
      <c r="J11" s="75"/>
      <c r="K11" s="93"/>
    </row>
    <row r="12" spans="1:11" ht="13.5">
      <c r="A12" s="72"/>
      <c r="B12" s="81"/>
      <c r="C12" s="77"/>
      <c r="D12" s="82"/>
      <c r="E12" s="77"/>
      <c r="F12" s="73" t="s">
        <v>98</v>
      </c>
      <c r="G12" s="74" t="s">
        <v>99</v>
      </c>
      <c r="H12" s="75">
        <f t="shared" si="0"/>
        <v>18.38</v>
      </c>
      <c r="I12" s="75">
        <v>18.38</v>
      </c>
      <c r="J12" s="75"/>
      <c r="K12" s="93"/>
    </row>
    <row r="13" spans="1:11" ht="13.5">
      <c r="A13" s="72"/>
      <c r="B13" s="81"/>
      <c r="C13" s="77"/>
      <c r="D13" s="82"/>
      <c r="E13" s="77"/>
      <c r="F13" s="73" t="s">
        <v>100</v>
      </c>
      <c r="G13" s="74" t="s">
        <v>101</v>
      </c>
      <c r="H13" s="75">
        <f t="shared" si="0"/>
        <v>7.08</v>
      </c>
      <c r="I13" s="75">
        <v>7.08</v>
      </c>
      <c r="J13" s="75"/>
      <c r="K13" s="93"/>
    </row>
    <row r="14" spans="1:11" ht="13.5">
      <c r="A14" s="72"/>
      <c r="B14" s="73" t="s">
        <v>91</v>
      </c>
      <c r="C14" s="74" t="s">
        <v>102</v>
      </c>
      <c r="D14" s="75">
        <f>I14</f>
        <v>75.83</v>
      </c>
      <c r="E14" s="74"/>
      <c r="F14" s="73">
        <v>13</v>
      </c>
      <c r="G14" s="74" t="s">
        <v>102</v>
      </c>
      <c r="H14" s="75">
        <f t="shared" si="0"/>
        <v>75.83</v>
      </c>
      <c r="I14" s="75">
        <v>75.83</v>
      </c>
      <c r="J14" s="75"/>
      <c r="K14" s="93"/>
    </row>
    <row r="15" spans="1:11" ht="13.5">
      <c r="A15" s="72"/>
      <c r="B15" s="73" t="s">
        <v>103</v>
      </c>
      <c r="C15" s="74" t="s">
        <v>104</v>
      </c>
      <c r="D15" s="75">
        <f>H15</f>
        <v>45.4</v>
      </c>
      <c r="E15" s="74"/>
      <c r="F15" s="73" t="s">
        <v>103</v>
      </c>
      <c r="G15" s="74" t="s">
        <v>104</v>
      </c>
      <c r="H15" s="75">
        <f t="shared" si="0"/>
        <v>45.4</v>
      </c>
      <c r="I15" s="75">
        <f>42.15+3.25</f>
        <v>45.4</v>
      </c>
      <c r="J15" s="75"/>
      <c r="K15" s="93"/>
    </row>
    <row r="16" spans="1:11" ht="13.5">
      <c r="A16" s="72"/>
      <c r="B16" s="70"/>
      <c r="C16" s="65" t="s">
        <v>105</v>
      </c>
      <c r="D16" s="71">
        <f>SUM(D17:D31)</f>
        <v>66.44000000000001</v>
      </c>
      <c r="E16" s="65">
        <v>302</v>
      </c>
      <c r="F16" s="65"/>
      <c r="G16" s="65" t="s">
        <v>106</v>
      </c>
      <c r="H16" s="71">
        <f t="shared" si="0"/>
        <v>66.44</v>
      </c>
      <c r="I16" s="71"/>
      <c r="J16" s="71">
        <f>J17+J18+J19+J20+J21+J23+J24+J26+J27+J28+J29+J30+J31</f>
        <v>66.44</v>
      </c>
      <c r="K16" s="92"/>
    </row>
    <row r="17" spans="1:11" ht="13.5">
      <c r="A17" s="72"/>
      <c r="B17" s="73" t="s">
        <v>86</v>
      </c>
      <c r="C17" s="74" t="s">
        <v>107</v>
      </c>
      <c r="D17" s="75">
        <f>H17+H18+H19+H20+H21+H23+H29+H28</f>
        <v>39.67</v>
      </c>
      <c r="E17" s="74"/>
      <c r="F17" s="73" t="s">
        <v>86</v>
      </c>
      <c r="G17" s="74" t="s">
        <v>108</v>
      </c>
      <c r="H17" s="75">
        <f t="shared" si="0"/>
        <v>8.64</v>
      </c>
      <c r="I17" s="75"/>
      <c r="J17" s="75">
        <v>8.64</v>
      </c>
      <c r="K17" s="93"/>
    </row>
    <row r="18" spans="1:11" s="57" customFormat="1" ht="13.5">
      <c r="A18" s="69" t="s">
        <v>109</v>
      </c>
      <c r="B18" s="73"/>
      <c r="C18" s="74"/>
      <c r="D18" s="75"/>
      <c r="E18" s="74"/>
      <c r="F18" s="73"/>
      <c r="G18" s="74" t="s">
        <v>110</v>
      </c>
      <c r="H18" s="75">
        <f t="shared" si="0"/>
        <v>0.6</v>
      </c>
      <c r="I18" s="75"/>
      <c r="J18" s="75">
        <v>0.6</v>
      </c>
      <c r="K18" s="93"/>
    </row>
    <row r="19" spans="1:11" ht="13.5">
      <c r="A19" s="72"/>
      <c r="B19" s="73"/>
      <c r="C19" s="74"/>
      <c r="D19" s="75"/>
      <c r="E19" s="74"/>
      <c r="F19" s="73" t="s">
        <v>111</v>
      </c>
      <c r="G19" s="74" t="s">
        <v>112</v>
      </c>
      <c r="H19" s="75">
        <f aca="true" t="shared" si="1" ref="H19:H33">SUM(I19:J19)</f>
        <v>0.64</v>
      </c>
      <c r="I19" s="75"/>
      <c r="J19" s="75">
        <v>0.64</v>
      </c>
      <c r="K19" s="93"/>
    </row>
    <row r="20" spans="1:11" ht="13.5">
      <c r="A20" s="72"/>
      <c r="B20" s="73"/>
      <c r="C20" s="74"/>
      <c r="D20" s="75"/>
      <c r="E20" s="74"/>
      <c r="F20" s="73" t="s">
        <v>113</v>
      </c>
      <c r="G20" s="74" t="s">
        <v>114</v>
      </c>
      <c r="H20" s="75">
        <f t="shared" si="1"/>
        <v>10.16</v>
      </c>
      <c r="I20" s="75"/>
      <c r="J20" s="75">
        <v>10.16</v>
      </c>
      <c r="K20" s="93"/>
    </row>
    <row r="21" spans="1:11" ht="13.5">
      <c r="A21" s="72"/>
      <c r="B21" s="73"/>
      <c r="C21" s="74"/>
      <c r="D21" s="75"/>
      <c r="E21" s="74"/>
      <c r="F21" s="73" t="s">
        <v>115</v>
      </c>
      <c r="G21" s="74" t="s">
        <v>116</v>
      </c>
      <c r="H21" s="75">
        <f t="shared" si="1"/>
        <v>1.47</v>
      </c>
      <c r="I21" s="75"/>
      <c r="J21" s="75">
        <v>1.47</v>
      </c>
      <c r="K21" s="93"/>
    </row>
    <row r="22" spans="1:11" ht="13.5">
      <c r="A22" s="72"/>
      <c r="B22" s="73"/>
      <c r="C22" s="74"/>
      <c r="D22" s="75"/>
      <c r="E22" s="74"/>
      <c r="F22" s="73" t="s">
        <v>94</v>
      </c>
      <c r="G22" s="74" t="s">
        <v>117</v>
      </c>
      <c r="H22" s="75">
        <f t="shared" si="1"/>
        <v>0</v>
      </c>
      <c r="I22" s="75"/>
      <c r="J22" s="75">
        <v>0</v>
      </c>
      <c r="K22" s="93"/>
    </row>
    <row r="23" spans="1:11" ht="13.5">
      <c r="A23" s="72"/>
      <c r="B23" s="73"/>
      <c r="C23" s="74"/>
      <c r="D23" s="75"/>
      <c r="E23" s="74"/>
      <c r="F23" s="73" t="s">
        <v>98</v>
      </c>
      <c r="G23" s="74" t="s">
        <v>118</v>
      </c>
      <c r="H23" s="75">
        <f t="shared" si="1"/>
        <v>3.92</v>
      </c>
      <c r="I23" s="75"/>
      <c r="J23" s="75">
        <v>3.92</v>
      </c>
      <c r="K23" s="93"/>
    </row>
    <row r="24" spans="1:11" ht="13.5">
      <c r="A24" s="72"/>
      <c r="B24" s="73"/>
      <c r="C24" s="74"/>
      <c r="D24" s="75"/>
      <c r="E24" s="74"/>
      <c r="F24" s="73" t="s">
        <v>119</v>
      </c>
      <c r="G24" s="74" t="s">
        <v>120</v>
      </c>
      <c r="H24" s="75">
        <f t="shared" si="1"/>
        <v>1.65</v>
      </c>
      <c r="I24" s="75"/>
      <c r="J24" s="75">
        <v>1.65</v>
      </c>
      <c r="K24" s="93"/>
    </row>
    <row r="25" spans="1:11" ht="13.5">
      <c r="A25" s="72"/>
      <c r="B25" s="73" t="s">
        <v>89</v>
      </c>
      <c r="C25" s="74" t="s">
        <v>121</v>
      </c>
      <c r="D25" s="75">
        <f>H25</f>
        <v>0</v>
      </c>
      <c r="E25" s="74"/>
      <c r="F25" s="73" t="s">
        <v>122</v>
      </c>
      <c r="G25" s="74" t="s">
        <v>121</v>
      </c>
      <c r="H25" s="75">
        <f t="shared" si="1"/>
        <v>0</v>
      </c>
      <c r="I25" s="75"/>
      <c r="J25" s="75">
        <v>0</v>
      </c>
      <c r="K25" s="93"/>
    </row>
    <row r="26" spans="1:11" ht="13.5">
      <c r="A26" s="72"/>
      <c r="B26" s="73" t="s">
        <v>91</v>
      </c>
      <c r="C26" s="74" t="s">
        <v>123</v>
      </c>
      <c r="D26" s="75">
        <f>H26</f>
        <v>1.11</v>
      </c>
      <c r="E26" s="74"/>
      <c r="F26" s="73" t="s">
        <v>124</v>
      </c>
      <c r="G26" s="74" t="s">
        <v>123</v>
      </c>
      <c r="H26" s="75">
        <f t="shared" si="1"/>
        <v>1.11</v>
      </c>
      <c r="I26" s="75"/>
      <c r="J26" s="75">
        <v>1.11</v>
      </c>
      <c r="K26" s="93"/>
    </row>
    <row r="27" spans="1:11" ht="13.5">
      <c r="A27" s="72"/>
      <c r="B27" s="73" t="s">
        <v>113</v>
      </c>
      <c r="C27" s="74" t="s">
        <v>125</v>
      </c>
      <c r="D27" s="75">
        <f>H27</f>
        <v>4.35</v>
      </c>
      <c r="E27" s="74"/>
      <c r="F27" s="73" t="s">
        <v>126</v>
      </c>
      <c r="G27" s="74" t="s">
        <v>125</v>
      </c>
      <c r="H27" s="75">
        <f t="shared" si="1"/>
        <v>4.35</v>
      </c>
      <c r="I27" s="75"/>
      <c r="J27" s="75">
        <v>4.35</v>
      </c>
      <c r="K27" s="93"/>
    </row>
    <row r="28" spans="1:11" ht="13.5">
      <c r="A28" s="72"/>
      <c r="B28" s="73"/>
      <c r="C28" s="74"/>
      <c r="D28" s="75"/>
      <c r="E28" s="74"/>
      <c r="F28" s="73" t="s">
        <v>127</v>
      </c>
      <c r="G28" s="74" t="s">
        <v>128</v>
      </c>
      <c r="H28" s="75">
        <f t="shared" si="1"/>
        <v>13.89</v>
      </c>
      <c r="I28" s="75"/>
      <c r="J28" s="75">
        <v>13.89</v>
      </c>
      <c r="K28" s="93"/>
    </row>
    <row r="29" spans="1:11" ht="13.5">
      <c r="A29" s="72"/>
      <c r="B29" s="73" t="s">
        <v>94</v>
      </c>
      <c r="C29" s="74" t="s">
        <v>129</v>
      </c>
      <c r="D29" s="75">
        <f>H30</f>
        <v>17.88</v>
      </c>
      <c r="E29" s="83"/>
      <c r="F29" s="73" t="s">
        <v>130</v>
      </c>
      <c r="G29" s="74" t="s">
        <v>131</v>
      </c>
      <c r="H29" s="75">
        <f t="shared" si="1"/>
        <v>0.35</v>
      </c>
      <c r="I29" s="75"/>
      <c r="J29" s="75">
        <v>0.35</v>
      </c>
      <c r="K29" s="93"/>
    </row>
    <row r="30" spans="1:11" ht="13.5">
      <c r="A30" s="72"/>
      <c r="B30" s="73" t="s">
        <v>132</v>
      </c>
      <c r="C30" s="74" t="s">
        <v>120</v>
      </c>
      <c r="D30" s="75">
        <f>H24</f>
        <v>1.65</v>
      </c>
      <c r="E30" s="74"/>
      <c r="F30" s="83">
        <v>31</v>
      </c>
      <c r="G30" s="74" t="s">
        <v>129</v>
      </c>
      <c r="H30" s="75">
        <f t="shared" si="1"/>
        <v>17.88</v>
      </c>
      <c r="I30" s="75"/>
      <c r="J30" s="75">
        <v>17.88</v>
      </c>
      <c r="K30" s="93"/>
    </row>
    <row r="31" spans="1:11" ht="13.5">
      <c r="A31" s="72"/>
      <c r="B31" s="73" t="s">
        <v>103</v>
      </c>
      <c r="C31" s="74" t="s">
        <v>133</v>
      </c>
      <c r="D31" s="75">
        <f>H31</f>
        <v>1.78</v>
      </c>
      <c r="E31" s="74"/>
      <c r="F31" s="73" t="s">
        <v>103</v>
      </c>
      <c r="G31" s="74" t="s">
        <v>133</v>
      </c>
      <c r="H31" s="75">
        <f t="shared" si="1"/>
        <v>1.78</v>
      </c>
      <c r="I31" s="75"/>
      <c r="J31" s="75">
        <v>1.78</v>
      </c>
      <c r="K31" s="92"/>
    </row>
    <row r="32" spans="1:11" ht="13.5">
      <c r="A32" s="72"/>
      <c r="B32" s="70"/>
      <c r="C32" s="65" t="s">
        <v>134</v>
      </c>
      <c r="D32" s="71">
        <f>D33+D34</f>
        <v>3.93</v>
      </c>
      <c r="E32" s="65">
        <v>303</v>
      </c>
      <c r="F32" s="73"/>
      <c r="G32" s="65" t="s">
        <v>134</v>
      </c>
      <c r="H32" s="71">
        <f t="shared" si="1"/>
        <v>3.93</v>
      </c>
      <c r="I32" s="71">
        <v>3.93</v>
      </c>
      <c r="J32" s="71"/>
      <c r="K32" s="93"/>
    </row>
    <row r="33" spans="1:11" s="57" customFormat="1" ht="13.5">
      <c r="A33" s="72"/>
      <c r="B33" s="73" t="s">
        <v>86</v>
      </c>
      <c r="C33" s="74" t="s">
        <v>135</v>
      </c>
      <c r="D33" s="75">
        <f>H33</f>
        <v>3.93</v>
      </c>
      <c r="E33" s="74"/>
      <c r="F33" s="83"/>
      <c r="G33" s="74" t="s">
        <v>135</v>
      </c>
      <c r="H33" s="75">
        <f t="shared" si="1"/>
        <v>3.93</v>
      </c>
      <c r="I33" s="75">
        <v>3.93</v>
      </c>
      <c r="J33" s="75"/>
      <c r="K33" s="93"/>
    </row>
    <row r="34" spans="1:11" ht="13.5">
      <c r="A34" s="69" t="s">
        <v>136</v>
      </c>
      <c r="B34" s="73" t="s">
        <v>103</v>
      </c>
      <c r="C34" s="74" t="s">
        <v>137</v>
      </c>
      <c r="D34" s="75">
        <f>H34</f>
        <v>0</v>
      </c>
      <c r="E34" s="74"/>
      <c r="F34" s="73" t="s">
        <v>111</v>
      </c>
      <c r="G34" s="74" t="s">
        <v>137</v>
      </c>
      <c r="H34" s="75">
        <f>I34+J34</f>
        <v>0</v>
      </c>
      <c r="I34" s="75">
        <v>0</v>
      </c>
      <c r="J34" s="71"/>
      <c r="K34" s="92"/>
    </row>
    <row r="35" spans="1:11" ht="14.25">
      <c r="A35" s="84"/>
      <c r="B35" s="85" t="s">
        <v>7</v>
      </c>
      <c r="C35" s="85"/>
      <c r="D35" s="86">
        <f>D32+D16+D6</f>
        <v>1083.0300000000002</v>
      </c>
      <c r="E35" s="85"/>
      <c r="F35" s="85" t="s">
        <v>7</v>
      </c>
      <c r="G35" s="87"/>
      <c r="H35" s="88">
        <f>H32+H16+H6</f>
        <v>1083.0300000000002</v>
      </c>
      <c r="I35" s="88">
        <f>I6+I32</f>
        <v>1016.59</v>
      </c>
      <c r="J35" s="88">
        <f>J16</f>
        <v>66.44</v>
      </c>
      <c r="K35" s="94"/>
    </row>
  </sheetData>
  <sheetProtection/>
  <mergeCells count="32">
    <mergeCell ref="A1:K1"/>
    <mergeCell ref="A2:D2"/>
    <mergeCell ref="E2:K2"/>
    <mergeCell ref="A3:D3"/>
    <mergeCell ref="E3:J3"/>
    <mergeCell ref="A4:B4"/>
    <mergeCell ref="E4:F4"/>
    <mergeCell ref="A7:A17"/>
    <mergeCell ref="A19:A33"/>
    <mergeCell ref="B7:B9"/>
    <mergeCell ref="B10:B13"/>
    <mergeCell ref="B17:B24"/>
    <mergeCell ref="B27:B28"/>
    <mergeCell ref="C4:C5"/>
    <mergeCell ref="C7:C9"/>
    <mergeCell ref="C10:C13"/>
    <mergeCell ref="C17:C24"/>
    <mergeCell ref="C27:C28"/>
    <mergeCell ref="D4:D5"/>
    <mergeCell ref="D7:D9"/>
    <mergeCell ref="D10:D13"/>
    <mergeCell ref="D17:D24"/>
    <mergeCell ref="D27:D28"/>
    <mergeCell ref="E7:E9"/>
    <mergeCell ref="E10:E13"/>
    <mergeCell ref="E17:E24"/>
    <mergeCell ref="E27:E28"/>
    <mergeCell ref="G4:G5"/>
    <mergeCell ref="H4:H5"/>
    <mergeCell ref="I4:I5"/>
    <mergeCell ref="J4:J5"/>
    <mergeCell ref="K3:K5"/>
  </mergeCells>
  <printOptions/>
  <pageMargins left="0.59" right="0.59" top="0.39" bottom="0.39" header="0.31" footer="0.31"/>
  <pageSetup horizontalDpi="200" verticalDpi="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N7" sqref="N7"/>
    </sheetView>
  </sheetViews>
  <sheetFormatPr defaultColWidth="9.00390625" defaultRowHeight="13.5"/>
  <cols>
    <col min="1" max="1" width="7.875" style="24" customWidth="1"/>
    <col min="2" max="2" width="5.125" style="24" customWidth="1"/>
    <col min="3" max="3" width="8.125" style="24" customWidth="1"/>
    <col min="4" max="4" width="5.625" style="24" customWidth="1"/>
    <col min="5" max="5" width="8.50390625" style="24" customWidth="1"/>
    <col min="6" max="6" width="7.25390625" style="24" customWidth="1"/>
    <col min="7" max="9" width="8.625" style="24" customWidth="1"/>
    <col min="10" max="10" width="9.125" style="24" customWidth="1"/>
    <col min="11" max="13" width="8.625" style="24" customWidth="1"/>
    <col min="14" max="14" width="7.50390625" style="24" customWidth="1"/>
    <col min="15" max="18" width="8.625" style="24" customWidth="1"/>
    <col min="19" max="16384" width="9.00390625" style="24" customWidth="1"/>
  </cols>
  <sheetData>
    <row r="1" spans="1:18" ht="30" customHeight="1">
      <c r="A1" s="25" t="s">
        <v>138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22" customFormat="1" ht="22.5" customHeight="1">
      <c r="A2" s="7" t="s">
        <v>139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48.75" customHeight="1">
      <c r="A3" s="52" t="s">
        <v>140</v>
      </c>
      <c r="B3" s="52"/>
      <c r="C3" s="52"/>
      <c r="D3" s="52"/>
      <c r="E3" s="52"/>
      <c r="F3" s="52"/>
      <c r="G3" s="52" t="s">
        <v>141</v>
      </c>
      <c r="H3" s="52"/>
      <c r="I3" s="52"/>
      <c r="J3" s="52"/>
      <c r="K3" s="52"/>
      <c r="L3" s="52"/>
      <c r="M3" s="52" t="s">
        <v>142</v>
      </c>
      <c r="N3" s="52"/>
      <c r="O3" s="52"/>
      <c r="P3" s="52"/>
      <c r="Q3" s="52"/>
      <c r="R3" s="52"/>
    </row>
    <row r="4" spans="1:18" ht="48.75" customHeight="1">
      <c r="A4" s="28" t="s">
        <v>7</v>
      </c>
      <c r="B4" s="26" t="s">
        <v>143</v>
      </c>
      <c r="C4" s="28" t="s">
        <v>144</v>
      </c>
      <c r="D4" s="28"/>
      <c r="E4" s="28"/>
      <c r="F4" s="26" t="s">
        <v>125</v>
      </c>
      <c r="G4" s="28" t="s">
        <v>7</v>
      </c>
      <c r="H4" s="26" t="s">
        <v>143</v>
      </c>
      <c r="I4" s="28" t="s">
        <v>144</v>
      </c>
      <c r="J4" s="28"/>
      <c r="K4" s="28"/>
      <c r="L4" s="26" t="s">
        <v>125</v>
      </c>
      <c r="M4" s="28" t="s">
        <v>7</v>
      </c>
      <c r="N4" s="26" t="s">
        <v>143</v>
      </c>
      <c r="O4" s="28" t="s">
        <v>144</v>
      </c>
      <c r="P4" s="28"/>
      <c r="Q4" s="28"/>
      <c r="R4" s="26" t="s">
        <v>125</v>
      </c>
    </row>
    <row r="5" spans="1:18" ht="52.5" customHeight="1">
      <c r="A5" s="28"/>
      <c r="B5" s="26"/>
      <c r="C5" s="26" t="s">
        <v>35</v>
      </c>
      <c r="D5" s="26" t="s">
        <v>145</v>
      </c>
      <c r="E5" s="26" t="s">
        <v>146</v>
      </c>
      <c r="F5" s="26"/>
      <c r="G5" s="28"/>
      <c r="H5" s="26"/>
      <c r="I5" s="26" t="s">
        <v>35</v>
      </c>
      <c r="J5" s="26" t="s">
        <v>145</v>
      </c>
      <c r="K5" s="26" t="s">
        <v>146</v>
      </c>
      <c r="L5" s="26"/>
      <c r="M5" s="28"/>
      <c r="N5" s="26"/>
      <c r="O5" s="26" t="s">
        <v>35</v>
      </c>
      <c r="P5" s="26" t="s">
        <v>145</v>
      </c>
      <c r="Q5" s="26" t="s">
        <v>146</v>
      </c>
      <c r="R5" s="26"/>
    </row>
    <row r="6" spans="1:18" s="51" customFormat="1" ht="43.5" customHeight="1">
      <c r="A6" s="53">
        <f>C6+F6+B6</f>
        <v>24.52</v>
      </c>
      <c r="B6" s="53"/>
      <c r="C6" s="53">
        <f>SUM(D6:E6)</f>
        <v>19.72</v>
      </c>
      <c r="D6" s="53"/>
      <c r="E6" s="53">
        <v>19.72</v>
      </c>
      <c r="F6" s="53">
        <v>4.8</v>
      </c>
      <c r="G6" s="53">
        <v>18.05</v>
      </c>
      <c r="H6" s="53"/>
      <c r="I6" s="53">
        <f>SUM(J6:K6)</f>
        <v>15.79</v>
      </c>
      <c r="J6" s="53"/>
      <c r="K6" s="53">
        <v>15.79</v>
      </c>
      <c r="L6" s="53">
        <v>2.26</v>
      </c>
      <c r="M6" s="53">
        <f>N6+O6+R6</f>
        <v>22.229999999999997</v>
      </c>
      <c r="N6" s="53"/>
      <c r="O6" s="53">
        <f>P6+Q6</f>
        <v>17.88</v>
      </c>
      <c r="P6" s="53"/>
      <c r="Q6" s="53">
        <v>17.88</v>
      </c>
      <c r="R6" s="53">
        <v>4.35</v>
      </c>
    </row>
    <row r="7" spans="1:18" ht="43.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1:18" ht="43.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18" ht="43.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18" ht="43.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12" ht="18.75">
      <c r="A11" s="55" t="s">
        <v>147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2" ht="18.75">
      <c r="A12" s="56" t="s">
        <v>148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</sheetData>
  <sheetProtection/>
  <mergeCells count="17">
    <mergeCell ref="A1:R1"/>
    <mergeCell ref="A2:R2"/>
    <mergeCell ref="A3:F3"/>
    <mergeCell ref="G3:L3"/>
    <mergeCell ref="M3:R3"/>
    <mergeCell ref="C4:E4"/>
    <mergeCell ref="I4:K4"/>
    <mergeCell ref="O4:Q4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16" right="0.16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="120" zoomScaleNormal="120" workbookViewId="0" topLeftCell="A1">
      <selection activeCell="C17" sqref="C17"/>
    </sheetView>
  </sheetViews>
  <sheetFormatPr defaultColWidth="9.00390625" defaultRowHeight="13.5"/>
  <cols>
    <col min="1" max="1" width="20.125" style="0" customWidth="1"/>
    <col min="2" max="2" width="22.00390625" style="0" customWidth="1"/>
    <col min="3" max="4" width="18.875" style="0" customWidth="1"/>
    <col min="5" max="5" width="21.25390625" style="0" customWidth="1"/>
    <col min="6" max="6" width="18.625" style="0" customWidth="1"/>
  </cols>
  <sheetData>
    <row r="1" spans="1:6" ht="36" customHeight="1">
      <c r="A1" s="43" t="s">
        <v>149</v>
      </c>
      <c r="B1" s="43"/>
      <c r="C1" s="43"/>
      <c r="D1" s="43"/>
      <c r="E1" s="43"/>
      <c r="F1" s="43"/>
    </row>
    <row r="2" spans="1:7" s="22" customFormat="1" ht="22.5" customHeight="1">
      <c r="A2" s="44" t="s">
        <v>1</v>
      </c>
      <c r="B2" s="44"/>
      <c r="C2" s="44"/>
      <c r="D2" s="44"/>
      <c r="E2" s="45" t="s">
        <v>2</v>
      </c>
      <c r="F2" s="45"/>
      <c r="G2" s="36"/>
    </row>
    <row r="3" spans="1:7" ht="40.5" customHeight="1">
      <c r="A3" s="46" t="s">
        <v>31</v>
      </c>
      <c r="B3" s="46" t="s">
        <v>150</v>
      </c>
      <c r="C3" s="46" t="s">
        <v>151</v>
      </c>
      <c r="D3" s="46" t="s">
        <v>152</v>
      </c>
      <c r="E3" s="46"/>
      <c r="F3" s="46"/>
      <c r="G3" s="47"/>
    </row>
    <row r="4" spans="1:7" ht="31.5" customHeight="1">
      <c r="A4" s="46"/>
      <c r="B4" s="46"/>
      <c r="C4" s="46"/>
      <c r="D4" s="46" t="s">
        <v>7</v>
      </c>
      <c r="E4" s="46" t="s">
        <v>36</v>
      </c>
      <c r="F4" s="46" t="s">
        <v>37</v>
      </c>
      <c r="G4" s="47"/>
    </row>
    <row r="5" spans="1:7" ht="17.25" customHeight="1">
      <c r="A5" s="48"/>
      <c r="B5" s="48"/>
      <c r="C5" s="48"/>
      <c r="D5" s="48"/>
      <c r="E5" s="48"/>
      <c r="F5" s="48"/>
      <c r="G5" s="47"/>
    </row>
    <row r="6" spans="1:7" ht="17.25" customHeight="1">
      <c r="A6" s="48"/>
      <c r="B6" s="48"/>
      <c r="C6" s="48"/>
      <c r="D6" s="48"/>
      <c r="E6" s="48"/>
      <c r="F6" s="48"/>
      <c r="G6" s="47"/>
    </row>
    <row r="7" spans="1:7" ht="17.25" customHeight="1">
      <c r="A7" s="48"/>
      <c r="B7" s="48"/>
      <c r="C7" s="48"/>
      <c r="D7" s="48"/>
      <c r="E7" s="48"/>
      <c r="F7" s="48"/>
      <c r="G7" s="47"/>
    </row>
    <row r="8" spans="1:7" ht="17.25" customHeight="1">
      <c r="A8" s="48"/>
      <c r="B8" s="48"/>
      <c r="C8" s="48"/>
      <c r="D8" s="48"/>
      <c r="E8" s="48"/>
      <c r="F8" s="48"/>
      <c r="G8" s="47"/>
    </row>
    <row r="9" spans="1:7" ht="17.25" customHeight="1">
      <c r="A9" s="49" t="s">
        <v>7</v>
      </c>
      <c r="B9" s="49"/>
      <c r="C9" s="48"/>
      <c r="D9" s="48"/>
      <c r="E9" s="48"/>
      <c r="F9" s="48"/>
      <c r="G9" s="47"/>
    </row>
    <row r="10" spans="1:6" ht="13.5">
      <c r="A10" s="50" t="s">
        <v>153</v>
      </c>
      <c r="B10" s="50"/>
      <c r="C10" s="50"/>
      <c r="D10" s="50"/>
      <c r="E10" s="50"/>
      <c r="F10" s="50"/>
    </row>
  </sheetData>
  <sheetProtection/>
  <mergeCells count="9">
    <mergeCell ref="A1:F1"/>
    <mergeCell ref="A2:B2"/>
    <mergeCell ref="E2:F2"/>
    <mergeCell ref="D3:F3"/>
    <mergeCell ref="A9:B9"/>
    <mergeCell ref="A10:F10"/>
    <mergeCell ref="A3:A4"/>
    <mergeCell ref="B3:B4"/>
    <mergeCell ref="C3:C4"/>
  </mergeCells>
  <printOptions/>
  <pageMargins left="0.98" right="0.98" top="0.98" bottom="0.98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D6" sqref="D6"/>
    </sheetView>
  </sheetViews>
  <sheetFormatPr defaultColWidth="9.00390625" defaultRowHeight="13.5"/>
  <cols>
    <col min="1" max="1" width="30.125" style="24" customWidth="1"/>
    <col min="2" max="2" width="31.25390625" style="24" customWidth="1"/>
    <col min="3" max="4" width="31.875" style="24" customWidth="1"/>
    <col min="5" max="16384" width="9.00390625" style="24" customWidth="1"/>
  </cols>
  <sheetData>
    <row r="1" spans="1:4" ht="24.75" customHeight="1">
      <c r="A1" s="25" t="s">
        <v>154</v>
      </c>
      <c r="B1" s="25"/>
      <c r="C1" s="25"/>
      <c r="D1" s="25"/>
    </row>
    <row r="2" spans="1:7" s="22" customFormat="1" ht="22.5" customHeight="1">
      <c r="A2" s="6" t="s">
        <v>1</v>
      </c>
      <c r="B2" s="6"/>
      <c r="C2" s="6"/>
      <c r="D2" s="36" t="s">
        <v>155</v>
      </c>
      <c r="E2" s="36"/>
      <c r="F2" s="36"/>
      <c r="G2" s="36"/>
    </row>
    <row r="3" spans="1:4" ht="27.75" customHeight="1">
      <c r="A3" s="37" t="s">
        <v>3</v>
      </c>
      <c r="B3" s="37"/>
      <c r="C3" s="37" t="s">
        <v>4</v>
      </c>
      <c r="D3" s="37"/>
    </row>
    <row r="4" spans="1:4" ht="19.5" customHeight="1">
      <c r="A4" s="26" t="s">
        <v>5</v>
      </c>
      <c r="B4" s="26" t="s">
        <v>6</v>
      </c>
      <c r="C4" s="26" t="s">
        <v>5</v>
      </c>
      <c r="D4" s="26" t="s">
        <v>6</v>
      </c>
    </row>
    <row r="5" spans="1:4" ht="19.5" customHeight="1">
      <c r="A5" s="38" t="s">
        <v>156</v>
      </c>
      <c r="B5" s="39">
        <f>D19</f>
        <v>1201.8999999999999</v>
      </c>
      <c r="C5" s="38" t="s">
        <v>157</v>
      </c>
      <c r="D5" s="39">
        <v>905.11</v>
      </c>
    </row>
    <row r="6" spans="1:4" ht="19.5" customHeight="1">
      <c r="A6" s="38" t="s">
        <v>158</v>
      </c>
      <c r="B6" s="39"/>
      <c r="C6" s="38" t="s">
        <v>159</v>
      </c>
      <c r="D6" s="39">
        <v>1</v>
      </c>
    </row>
    <row r="7" spans="1:4" ht="19.5" customHeight="1">
      <c r="A7" s="38" t="s">
        <v>160</v>
      </c>
      <c r="B7" s="40"/>
      <c r="C7" s="40" t="s">
        <v>161</v>
      </c>
      <c r="D7" s="39"/>
    </row>
    <row r="8" spans="1:4" ht="19.5" customHeight="1">
      <c r="A8" s="38" t="s">
        <v>162</v>
      </c>
      <c r="C8" s="40" t="s">
        <v>163</v>
      </c>
      <c r="D8" s="39">
        <v>70.38</v>
      </c>
    </row>
    <row r="9" spans="1:4" ht="19.5" customHeight="1">
      <c r="A9" s="38" t="s">
        <v>164</v>
      </c>
      <c r="B9" s="40"/>
      <c r="C9" s="40" t="s">
        <v>165</v>
      </c>
      <c r="D9" s="39">
        <v>0</v>
      </c>
    </row>
    <row r="10" spans="1:4" ht="19.5" customHeight="1">
      <c r="A10" s="26"/>
      <c r="B10" s="40"/>
      <c r="C10" s="40" t="s">
        <v>166</v>
      </c>
      <c r="D10" s="39"/>
    </row>
    <row r="11" spans="1:4" ht="19.5" customHeight="1">
      <c r="A11" s="26"/>
      <c r="B11" s="40"/>
      <c r="C11" s="40" t="s">
        <v>167</v>
      </c>
      <c r="D11" s="39">
        <v>149.58</v>
      </c>
    </row>
    <row r="12" spans="1:4" ht="19.5" customHeight="1">
      <c r="A12" s="26"/>
      <c r="B12" s="40"/>
      <c r="C12" s="40" t="s">
        <v>168</v>
      </c>
      <c r="D12" s="39"/>
    </row>
    <row r="13" spans="1:4" ht="19.5" customHeight="1">
      <c r="A13" s="26"/>
      <c r="B13" s="41"/>
      <c r="C13" s="41" t="s">
        <v>169</v>
      </c>
      <c r="D13" s="39">
        <v>75.83</v>
      </c>
    </row>
    <row r="14" spans="1:4" ht="19.5" customHeight="1">
      <c r="A14" s="26"/>
      <c r="B14" s="39"/>
      <c r="C14" s="38"/>
      <c r="D14" s="39"/>
    </row>
    <row r="15" spans="1:4" ht="19.5" customHeight="1">
      <c r="A15" s="26"/>
      <c r="B15" s="39"/>
      <c r="C15" s="38"/>
      <c r="D15" s="39"/>
    </row>
    <row r="16" spans="1:4" ht="19.5" customHeight="1">
      <c r="A16" s="26"/>
      <c r="B16" s="39"/>
      <c r="C16" s="38"/>
      <c r="D16" s="39"/>
    </row>
    <row r="17" spans="1:4" ht="19.5" customHeight="1">
      <c r="A17" s="26"/>
      <c r="B17" s="39"/>
      <c r="C17" s="38"/>
      <c r="D17" s="39"/>
    </row>
    <row r="18" spans="1:4" ht="19.5" customHeight="1">
      <c r="A18" s="26"/>
      <c r="B18" s="39"/>
      <c r="C18" s="38"/>
      <c r="D18" s="39"/>
    </row>
    <row r="19" spans="1:4" ht="19.5" customHeight="1">
      <c r="A19" s="26" t="s">
        <v>170</v>
      </c>
      <c r="B19" s="39">
        <f>SUM(B5:B12)</f>
        <v>1201.8999999999999</v>
      </c>
      <c r="C19" s="26" t="s">
        <v>171</v>
      </c>
      <c r="D19" s="39">
        <f>SUM(D5:D13)</f>
        <v>1201.8999999999999</v>
      </c>
    </row>
    <row r="20" spans="1:4" ht="19.5" customHeight="1">
      <c r="A20" s="38" t="s">
        <v>172</v>
      </c>
      <c r="B20" s="39"/>
      <c r="C20" s="26"/>
      <c r="D20" s="39"/>
    </row>
    <row r="21" spans="1:4" ht="19.5" customHeight="1">
      <c r="A21" s="38" t="s">
        <v>173</v>
      </c>
      <c r="B21" s="42">
        <v>0</v>
      </c>
      <c r="C21" s="38" t="s">
        <v>174</v>
      </c>
      <c r="D21" s="39">
        <v>0</v>
      </c>
    </row>
    <row r="22" spans="1:4" ht="19.5" customHeight="1">
      <c r="A22" s="26"/>
      <c r="B22" s="39"/>
      <c r="C22" s="26"/>
      <c r="D22" s="39"/>
    </row>
    <row r="23" spans="1:4" ht="19.5" customHeight="1">
      <c r="A23" s="26" t="s">
        <v>24</v>
      </c>
      <c r="B23" s="39">
        <f>B19</f>
        <v>1201.8999999999999</v>
      </c>
      <c r="C23" s="26" t="s">
        <v>25</v>
      </c>
      <c r="D23" s="39">
        <f>D19+D21</f>
        <v>1201.8999999999999</v>
      </c>
    </row>
  </sheetData>
  <sheetProtection/>
  <mergeCells count="4">
    <mergeCell ref="A1:D1"/>
    <mergeCell ref="A2:B2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3">
      <selection activeCell="C34" sqref="C34"/>
    </sheetView>
  </sheetViews>
  <sheetFormatPr defaultColWidth="9.00390625" defaultRowHeight="27.75" customHeight="1"/>
  <cols>
    <col min="1" max="1" width="9.00390625" style="24" customWidth="1"/>
    <col min="2" max="2" width="39.75390625" style="24" customWidth="1"/>
    <col min="3" max="3" width="12.625" style="24" customWidth="1"/>
    <col min="4" max="4" width="5.625" style="24" customWidth="1"/>
    <col min="5" max="5" width="10.625" style="24" customWidth="1"/>
    <col min="6" max="6" width="9.125" style="24" customWidth="1"/>
    <col min="7" max="7" width="5.50390625" style="24" customWidth="1"/>
    <col min="8" max="8" width="9.00390625" style="24" customWidth="1"/>
    <col min="9" max="9" width="6.00390625" style="24" customWidth="1"/>
    <col min="10" max="10" width="7.75390625" style="24" customWidth="1"/>
    <col min="11" max="11" width="5.625" style="24" customWidth="1"/>
    <col min="12" max="12" width="12.125" style="24" customWidth="1"/>
    <col min="13" max="16384" width="9.00390625" style="24" customWidth="1"/>
  </cols>
  <sheetData>
    <row r="1" spans="1:12" ht="27.75" customHeight="1">
      <c r="A1" s="25" t="s">
        <v>175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2" customFormat="1" ht="22.5" customHeight="1">
      <c r="A2" s="6" t="s">
        <v>1</v>
      </c>
      <c r="B2" s="6"/>
      <c r="C2" s="6"/>
      <c r="D2" s="6"/>
      <c r="E2" s="7" t="s">
        <v>176</v>
      </c>
      <c r="F2" s="7"/>
      <c r="G2" s="7"/>
      <c r="H2" s="7"/>
      <c r="I2" s="7"/>
      <c r="J2" s="7"/>
      <c r="K2" s="7"/>
      <c r="L2" s="7"/>
    </row>
    <row r="3" spans="1:12" s="23" customFormat="1" ht="43.5" customHeight="1">
      <c r="A3" s="26" t="s">
        <v>177</v>
      </c>
      <c r="B3" s="26"/>
      <c r="C3" s="26" t="s">
        <v>7</v>
      </c>
      <c r="D3" s="26" t="s">
        <v>173</v>
      </c>
      <c r="E3" s="26" t="s">
        <v>178</v>
      </c>
      <c r="F3" s="26" t="s">
        <v>179</v>
      </c>
      <c r="G3" s="26" t="s">
        <v>180</v>
      </c>
      <c r="H3" s="26" t="s">
        <v>181</v>
      </c>
      <c r="I3" s="26" t="s">
        <v>182</v>
      </c>
      <c r="J3" s="26" t="s">
        <v>183</v>
      </c>
      <c r="K3" s="26" t="s">
        <v>184</v>
      </c>
      <c r="L3" s="26" t="s">
        <v>172</v>
      </c>
    </row>
    <row r="4" spans="1:12" ht="27.75" customHeight="1">
      <c r="A4" s="9">
        <v>201</v>
      </c>
      <c r="B4" s="9" t="s">
        <v>38</v>
      </c>
      <c r="C4" s="27">
        <f>E4</f>
        <v>905.11</v>
      </c>
      <c r="D4" s="28" t="s">
        <v>185</v>
      </c>
      <c r="E4" s="27">
        <v>905.11</v>
      </c>
      <c r="F4" s="28" t="s">
        <v>185</v>
      </c>
      <c r="G4" s="28" t="s">
        <v>185</v>
      </c>
      <c r="H4" s="28" t="s">
        <v>185</v>
      </c>
      <c r="I4" s="28" t="s">
        <v>185</v>
      </c>
      <c r="J4" s="28" t="s">
        <v>185</v>
      </c>
      <c r="K4" s="28" t="s">
        <v>185</v>
      </c>
      <c r="L4" s="28" t="s">
        <v>185</v>
      </c>
    </row>
    <row r="5" spans="1:12" s="4" customFormat="1" ht="20.25" customHeight="1">
      <c r="A5" s="9">
        <v>20101</v>
      </c>
      <c r="B5" s="15" t="s">
        <v>39</v>
      </c>
      <c r="C5" s="29">
        <v>0</v>
      </c>
      <c r="D5" s="28" t="s">
        <v>185</v>
      </c>
      <c r="E5" s="29">
        <v>0</v>
      </c>
      <c r="F5" s="28" t="s">
        <v>185</v>
      </c>
      <c r="G5" s="28" t="s">
        <v>185</v>
      </c>
      <c r="H5" s="28" t="s">
        <v>185</v>
      </c>
      <c r="I5" s="28" t="s">
        <v>185</v>
      </c>
      <c r="J5" s="28" t="s">
        <v>185</v>
      </c>
      <c r="K5" s="28" t="s">
        <v>185</v>
      </c>
      <c r="L5" s="28" t="s">
        <v>185</v>
      </c>
    </row>
    <row r="6" spans="1:12" s="4" customFormat="1" ht="20.25" customHeight="1">
      <c r="A6" s="16">
        <v>2010199</v>
      </c>
      <c r="B6" s="15" t="s">
        <v>40</v>
      </c>
      <c r="C6" s="29">
        <v>0</v>
      </c>
      <c r="D6" s="28" t="s">
        <v>185</v>
      </c>
      <c r="E6" s="29">
        <v>0</v>
      </c>
      <c r="F6" s="28" t="s">
        <v>185</v>
      </c>
      <c r="G6" s="28" t="s">
        <v>185</v>
      </c>
      <c r="H6" s="28" t="s">
        <v>185</v>
      </c>
      <c r="I6" s="28" t="s">
        <v>185</v>
      </c>
      <c r="J6" s="28" t="s">
        <v>185</v>
      </c>
      <c r="K6" s="28" t="s">
        <v>185</v>
      </c>
      <c r="L6" s="28" t="s">
        <v>185</v>
      </c>
    </row>
    <row r="7" spans="1:12" s="4" customFormat="1" ht="20.25" customHeight="1">
      <c r="A7" s="9">
        <v>20103</v>
      </c>
      <c r="B7" s="15" t="s">
        <v>41</v>
      </c>
      <c r="C7" s="30">
        <f>E7</f>
        <v>900.11</v>
      </c>
      <c r="D7" s="28" t="s">
        <v>185</v>
      </c>
      <c r="E7" s="14">
        <v>900.11</v>
      </c>
      <c r="F7" s="28" t="s">
        <v>185</v>
      </c>
      <c r="G7" s="28" t="s">
        <v>185</v>
      </c>
      <c r="H7" s="28" t="s">
        <v>185</v>
      </c>
      <c r="I7" s="28" t="s">
        <v>185</v>
      </c>
      <c r="J7" s="28" t="s">
        <v>185</v>
      </c>
      <c r="K7" s="28" t="s">
        <v>185</v>
      </c>
      <c r="L7" s="28" t="s">
        <v>185</v>
      </c>
    </row>
    <row r="8" spans="1:12" s="4" customFormat="1" ht="20.25" customHeight="1">
      <c r="A8" s="16">
        <v>2010301</v>
      </c>
      <c r="B8" s="15" t="s">
        <v>42</v>
      </c>
      <c r="C8" s="29">
        <f aca="true" t="shared" si="0" ref="C8:C39">E8</f>
        <v>810.24</v>
      </c>
      <c r="D8" s="28" t="s">
        <v>185</v>
      </c>
      <c r="E8" s="17">
        <v>810.24</v>
      </c>
      <c r="F8" s="28" t="s">
        <v>185</v>
      </c>
      <c r="G8" s="28" t="s">
        <v>185</v>
      </c>
      <c r="H8" s="28" t="s">
        <v>185</v>
      </c>
      <c r="I8" s="28" t="s">
        <v>185</v>
      </c>
      <c r="J8" s="28" t="s">
        <v>185</v>
      </c>
      <c r="K8" s="28" t="s">
        <v>185</v>
      </c>
      <c r="L8" s="28" t="s">
        <v>185</v>
      </c>
    </row>
    <row r="9" spans="1:12" s="4" customFormat="1" ht="20.25" customHeight="1">
      <c r="A9" s="16">
        <v>2010399</v>
      </c>
      <c r="B9" s="15" t="s">
        <v>43</v>
      </c>
      <c r="C9" s="29">
        <f t="shared" si="0"/>
        <v>89.87</v>
      </c>
      <c r="D9" s="28" t="s">
        <v>185</v>
      </c>
      <c r="E9" s="13">
        <v>89.87</v>
      </c>
      <c r="F9" s="28" t="s">
        <v>185</v>
      </c>
      <c r="G9" s="28" t="s">
        <v>185</v>
      </c>
      <c r="H9" s="28" t="s">
        <v>185</v>
      </c>
      <c r="I9" s="28" t="s">
        <v>185</v>
      </c>
      <c r="J9" s="28" t="s">
        <v>185</v>
      </c>
      <c r="K9" s="28" t="s">
        <v>185</v>
      </c>
      <c r="L9" s="28" t="s">
        <v>185</v>
      </c>
    </row>
    <row r="10" spans="1:12" s="4" customFormat="1" ht="20.25" customHeight="1">
      <c r="A10" s="9">
        <v>20111</v>
      </c>
      <c r="B10" s="15" t="s">
        <v>44</v>
      </c>
      <c r="C10" s="29">
        <f t="shared" si="0"/>
        <v>1</v>
      </c>
      <c r="D10" s="28" t="s">
        <v>185</v>
      </c>
      <c r="E10" s="13">
        <v>1</v>
      </c>
      <c r="F10" s="28" t="s">
        <v>185</v>
      </c>
      <c r="G10" s="28" t="s">
        <v>185</v>
      </c>
      <c r="H10" s="28" t="s">
        <v>185</v>
      </c>
      <c r="I10" s="28" t="s">
        <v>185</v>
      </c>
      <c r="J10" s="28" t="s">
        <v>185</v>
      </c>
      <c r="K10" s="28" t="s">
        <v>185</v>
      </c>
      <c r="L10" s="28" t="s">
        <v>185</v>
      </c>
    </row>
    <row r="11" spans="1:12" s="4" customFormat="1" ht="20.25" customHeight="1">
      <c r="A11" s="16">
        <v>2011101</v>
      </c>
      <c r="B11" s="15" t="s">
        <v>45</v>
      </c>
      <c r="C11" s="29">
        <f t="shared" si="0"/>
        <v>1</v>
      </c>
      <c r="D11" s="28" t="s">
        <v>185</v>
      </c>
      <c r="E11" s="13">
        <v>1</v>
      </c>
      <c r="F11" s="28" t="s">
        <v>185</v>
      </c>
      <c r="G11" s="28" t="s">
        <v>185</v>
      </c>
      <c r="H11" s="28" t="s">
        <v>185</v>
      </c>
      <c r="I11" s="28" t="s">
        <v>185</v>
      </c>
      <c r="J11" s="28" t="s">
        <v>185</v>
      </c>
      <c r="K11" s="28" t="s">
        <v>185</v>
      </c>
      <c r="L11" s="28" t="s">
        <v>185</v>
      </c>
    </row>
    <row r="12" spans="1:12" s="4" customFormat="1" ht="20.25" customHeight="1">
      <c r="A12" s="18">
        <v>20131</v>
      </c>
      <c r="B12" s="15" t="s">
        <v>46</v>
      </c>
      <c r="C12" s="29">
        <f t="shared" si="0"/>
        <v>4</v>
      </c>
      <c r="D12" s="28" t="s">
        <v>185</v>
      </c>
      <c r="E12" s="13">
        <v>4</v>
      </c>
      <c r="F12" s="28" t="s">
        <v>185</v>
      </c>
      <c r="G12" s="28" t="s">
        <v>185</v>
      </c>
      <c r="H12" s="28" t="s">
        <v>185</v>
      </c>
      <c r="I12" s="28" t="s">
        <v>185</v>
      </c>
      <c r="J12" s="28" t="s">
        <v>185</v>
      </c>
      <c r="K12" s="28" t="s">
        <v>185</v>
      </c>
      <c r="L12" s="28" t="s">
        <v>185</v>
      </c>
    </row>
    <row r="13" spans="1:12" s="4" customFormat="1" ht="20.25" customHeight="1">
      <c r="A13" s="8">
        <v>2013199</v>
      </c>
      <c r="B13" s="15" t="s">
        <v>47</v>
      </c>
      <c r="C13" s="29">
        <f t="shared" si="0"/>
        <v>4</v>
      </c>
      <c r="D13" s="28" t="s">
        <v>185</v>
      </c>
      <c r="E13" s="13">
        <v>4</v>
      </c>
      <c r="F13" s="28" t="s">
        <v>185</v>
      </c>
      <c r="G13" s="28" t="s">
        <v>185</v>
      </c>
      <c r="H13" s="28" t="s">
        <v>185</v>
      </c>
      <c r="I13" s="28" t="s">
        <v>185</v>
      </c>
      <c r="J13" s="28" t="s">
        <v>185</v>
      </c>
      <c r="K13" s="28" t="s">
        <v>185</v>
      </c>
      <c r="L13" s="28" t="s">
        <v>185</v>
      </c>
    </row>
    <row r="14" spans="1:12" s="4" customFormat="1" ht="20.25" customHeight="1">
      <c r="A14" s="18">
        <v>207</v>
      </c>
      <c r="B14" s="9" t="s">
        <v>48</v>
      </c>
      <c r="C14" s="30">
        <f t="shared" si="0"/>
        <v>0</v>
      </c>
      <c r="D14" s="28" t="s">
        <v>185</v>
      </c>
      <c r="E14" s="13">
        <v>0</v>
      </c>
      <c r="F14" s="28" t="s">
        <v>185</v>
      </c>
      <c r="G14" s="28" t="s">
        <v>185</v>
      </c>
      <c r="H14" s="28" t="s">
        <v>185</v>
      </c>
      <c r="I14" s="28" t="s">
        <v>185</v>
      </c>
      <c r="J14" s="28" t="s">
        <v>185</v>
      </c>
      <c r="K14" s="28" t="s">
        <v>185</v>
      </c>
      <c r="L14" s="28" t="s">
        <v>185</v>
      </c>
    </row>
    <row r="15" spans="1:12" s="4" customFormat="1" ht="20.25" customHeight="1">
      <c r="A15" s="18">
        <v>20701</v>
      </c>
      <c r="B15" s="15" t="s">
        <v>49</v>
      </c>
      <c r="C15" s="29">
        <f t="shared" si="0"/>
        <v>0</v>
      </c>
      <c r="D15" s="28" t="s">
        <v>185</v>
      </c>
      <c r="E15" s="13">
        <v>0</v>
      </c>
      <c r="F15" s="28" t="s">
        <v>185</v>
      </c>
      <c r="G15" s="28" t="s">
        <v>185</v>
      </c>
      <c r="H15" s="28" t="s">
        <v>185</v>
      </c>
      <c r="I15" s="28" t="s">
        <v>185</v>
      </c>
      <c r="J15" s="28" t="s">
        <v>185</v>
      </c>
      <c r="K15" s="28" t="s">
        <v>185</v>
      </c>
      <c r="L15" s="28" t="s">
        <v>185</v>
      </c>
    </row>
    <row r="16" spans="1:12" s="4" customFormat="1" ht="20.25" customHeight="1">
      <c r="A16" s="8">
        <v>2070199</v>
      </c>
      <c r="B16" s="15" t="s">
        <v>50</v>
      </c>
      <c r="C16" s="29">
        <f t="shared" si="0"/>
        <v>0</v>
      </c>
      <c r="D16" s="28" t="s">
        <v>185</v>
      </c>
      <c r="E16" s="13">
        <v>0</v>
      </c>
      <c r="F16" s="28" t="s">
        <v>185</v>
      </c>
      <c r="G16" s="28" t="s">
        <v>185</v>
      </c>
      <c r="H16" s="28" t="s">
        <v>185</v>
      </c>
      <c r="I16" s="28" t="s">
        <v>185</v>
      </c>
      <c r="J16" s="28" t="s">
        <v>185</v>
      </c>
      <c r="K16" s="28" t="s">
        <v>185</v>
      </c>
      <c r="L16" s="28" t="s">
        <v>185</v>
      </c>
    </row>
    <row r="17" spans="1:12" s="4" customFormat="1" ht="20.25" customHeight="1">
      <c r="A17" s="18">
        <v>208</v>
      </c>
      <c r="B17" s="9" t="s">
        <v>51</v>
      </c>
      <c r="C17" s="30">
        <f t="shared" si="0"/>
        <v>149.58</v>
      </c>
      <c r="D17" s="28" t="s">
        <v>185</v>
      </c>
      <c r="E17" s="19">
        <v>149.58</v>
      </c>
      <c r="F17" s="28" t="s">
        <v>185</v>
      </c>
      <c r="G17" s="28" t="s">
        <v>185</v>
      </c>
      <c r="H17" s="28" t="s">
        <v>185</v>
      </c>
      <c r="I17" s="28" t="s">
        <v>185</v>
      </c>
      <c r="J17" s="28" t="s">
        <v>185</v>
      </c>
      <c r="K17" s="28" t="s">
        <v>185</v>
      </c>
      <c r="L17" s="28" t="s">
        <v>185</v>
      </c>
    </row>
    <row r="18" spans="1:12" s="4" customFormat="1" ht="20.25" customHeight="1">
      <c r="A18" s="18">
        <v>20802</v>
      </c>
      <c r="B18" s="15" t="s">
        <v>52</v>
      </c>
      <c r="C18" s="29">
        <f t="shared" si="0"/>
        <v>20</v>
      </c>
      <c r="D18" s="28" t="s">
        <v>185</v>
      </c>
      <c r="E18" s="13">
        <v>20</v>
      </c>
      <c r="F18" s="28" t="s">
        <v>185</v>
      </c>
      <c r="G18" s="28" t="s">
        <v>185</v>
      </c>
      <c r="H18" s="28" t="s">
        <v>185</v>
      </c>
      <c r="I18" s="28" t="s">
        <v>185</v>
      </c>
      <c r="J18" s="28" t="s">
        <v>185</v>
      </c>
      <c r="K18" s="28" t="s">
        <v>185</v>
      </c>
      <c r="L18" s="28" t="s">
        <v>185</v>
      </c>
    </row>
    <row r="19" spans="1:12" s="4" customFormat="1" ht="20.25" customHeight="1">
      <c r="A19" s="8">
        <v>2080208</v>
      </c>
      <c r="B19" s="15" t="s">
        <v>53</v>
      </c>
      <c r="C19" s="29">
        <f t="shared" si="0"/>
        <v>20</v>
      </c>
      <c r="D19" s="28" t="s">
        <v>185</v>
      </c>
      <c r="E19" s="13">
        <v>20</v>
      </c>
      <c r="F19" s="28" t="s">
        <v>185</v>
      </c>
      <c r="G19" s="28" t="s">
        <v>185</v>
      </c>
      <c r="H19" s="28" t="s">
        <v>185</v>
      </c>
      <c r="I19" s="28" t="s">
        <v>185</v>
      </c>
      <c r="J19" s="28" t="s">
        <v>185</v>
      </c>
      <c r="K19" s="28" t="s">
        <v>185</v>
      </c>
      <c r="L19" s="28" t="s">
        <v>185</v>
      </c>
    </row>
    <row r="20" spans="1:12" s="4" customFormat="1" ht="20.25" customHeight="1">
      <c r="A20" s="18">
        <v>20805</v>
      </c>
      <c r="B20" s="15" t="s">
        <v>54</v>
      </c>
      <c r="C20" s="30">
        <f t="shared" si="0"/>
        <v>122.5</v>
      </c>
      <c r="D20" s="28" t="s">
        <v>185</v>
      </c>
      <c r="E20" s="19">
        <v>122.5</v>
      </c>
      <c r="F20" s="28" t="s">
        <v>185</v>
      </c>
      <c r="G20" s="28" t="s">
        <v>185</v>
      </c>
      <c r="H20" s="28" t="s">
        <v>185</v>
      </c>
      <c r="I20" s="28" t="s">
        <v>185</v>
      </c>
      <c r="J20" s="28" t="s">
        <v>185</v>
      </c>
      <c r="K20" s="28" t="s">
        <v>185</v>
      </c>
      <c r="L20" s="28" t="s">
        <v>185</v>
      </c>
    </row>
    <row r="21" spans="1:12" s="4" customFormat="1" ht="20.25" customHeight="1">
      <c r="A21" s="8">
        <v>2080505</v>
      </c>
      <c r="B21" s="15" t="s">
        <v>55</v>
      </c>
      <c r="C21" s="29">
        <f t="shared" si="0"/>
        <v>122.5</v>
      </c>
      <c r="D21" s="28" t="s">
        <v>185</v>
      </c>
      <c r="E21" s="13">
        <v>122.5</v>
      </c>
      <c r="F21" s="28" t="s">
        <v>185</v>
      </c>
      <c r="G21" s="28" t="s">
        <v>185</v>
      </c>
      <c r="H21" s="28" t="s">
        <v>185</v>
      </c>
      <c r="I21" s="28" t="s">
        <v>185</v>
      </c>
      <c r="J21" s="28" t="s">
        <v>185</v>
      </c>
      <c r="K21" s="28" t="s">
        <v>185</v>
      </c>
      <c r="L21" s="28" t="s">
        <v>185</v>
      </c>
    </row>
    <row r="22" spans="1:12" s="4" customFormat="1" ht="20.25" customHeight="1">
      <c r="A22" s="18">
        <v>20827</v>
      </c>
      <c r="B22" s="15" t="s">
        <v>56</v>
      </c>
      <c r="C22" s="30">
        <f t="shared" si="0"/>
        <v>7.08</v>
      </c>
      <c r="D22" s="28" t="s">
        <v>185</v>
      </c>
      <c r="E22" s="19">
        <v>7.08</v>
      </c>
      <c r="F22" s="28" t="s">
        <v>185</v>
      </c>
      <c r="G22" s="28" t="s">
        <v>185</v>
      </c>
      <c r="H22" s="28" t="s">
        <v>185</v>
      </c>
      <c r="I22" s="28" t="s">
        <v>185</v>
      </c>
      <c r="J22" s="28" t="s">
        <v>185</v>
      </c>
      <c r="K22" s="28" t="s">
        <v>185</v>
      </c>
      <c r="L22" s="28" t="s">
        <v>185</v>
      </c>
    </row>
    <row r="23" spans="1:12" s="4" customFormat="1" ht="20.25" customHeight="1">
      <c r="A23" s="8">
        <v>2082701</v>
      </c>
      <c r="B23" s="15" t="s">
        <v>57</v>
      </c>
      <c r="C23" s="29">
        <f t="shared" si="0"/>
        <v>1.56</v>
      </c>
      <c r="D23" s="28" t="s">
        <v>185</v>
      </c>
      <c r="E23" s="13">
        <v>1.56</v>
      </c>
      <c r="F23" s="28" t="s">
        <v>185</v>
      </c>
      <c r="G23" s="28" t="s">
        <v>185</v>
      </c>
      <c r="H23" s="28" t="s">
        <v>185</v>
      </c>
      <c r="I23" s="28" t="s">
        <v>185</v>
      </c>
      <c r="J23" s="28" t="s">
        <v>185</v>
      </c>
      <c r="K23" s="28" t="s">
        <v>185</v>
      </c>
      <c r="L23" s="28" t="s">
        <v>185</v>
      </c>
    </row>
    <row r="24" spans="1:12" s="4" customFormat="1" ht="20.25" customHeight="1">
      <c r="A24" s="8">
        <v>2082702</v>
      </c>
      <c r="B24" s="15" t="s">
        <v>58</v>
      </c>
      <c r="C24" s="29">
        <f t="shared" si="0"/>
        <v>1.23</v>
      </c>
      <c r="D24" s="28" t="s">
        <v>185</v>
      </c>
      <c r="E24" s="13">
        <v>1.23</v>
      </c>
      <c r="F24" s="28" t="s">
        <v>185</v>
      </c>
      <c r="G24" s="28" t="s">
        <v>185</v>
      </c>
      <c r="H24" s="28" t="s">
        <v>185</v>
      </c>
      <c r="I24" s="28" t="s">
        <v>185</v>
      </c>
      <c r="J24" s="28" t="s">
        <v>185</v>
      </c>
      <c r="K24" s="28" t="s">
        <v>185</v>
      </c>
      <c r="L24" s="28" t="s">
        <v>185</v>
      </c>
    </row>
    <row r="25" spans="1:12" s="4" customFormat="1" ht="20.25" customHeight="1">
      <c r="A25" s="16">
        <v>2082703</v>
      </c>
      <c r="B25" s="15" t="s">
        <v>59</v>
      </c>
      <c r="C25" s="29">
        <f t="shared" si="0"/>
        <v>4.29</v>
      </c>
      <c r="D25" s="28" t="s">
        <v>185</v>
      </c>
      <c r="E25" s="20">
        <v>4.29</v>
      </c>
      <c r="F25" s="28" t="s">
        <v>185</v>
      </c>
      <c r="G25" s="28" t="s">
        <v>185</v>
      </c>
      <c r="H25" s="28" t="s">
        <v>185</v>
      </c>
      <c r="I25" s="28" t="s">
        <v>185</v>
      </c>
      <c r="J25" s="28" t="s">
        <v>185</v>
      </c>
      <c r="K25" s="28" t="s">
        <v>185</v>
      </c>
      <c r="L25" s="28" t="s">
        <v>185</v>
      </c>
    </row>
    <row r="26" spans="1:12" s="4" customFormat="1" ht="20.25" customHeight="1">
      <c r="A26" s="9">
        <v>210</v>
      </c>
      <c r="B26" s="9" t="s">
        <v>60</v>
      </c>
      <c r="C26" s="30">
        <f t="shared" si="0"/>
        <v>70.38</v>
      </c>
      <c r="D26" s="28" t="s">
        <v>185</v>
      </c>
      <c r="E26" s="12">
        <v>70.38</v>
      </c>
      <c r="F26" s="28" t="s">
        <v>185</v>
      </c>
      <c r="G26" s="28" t="s">
        <v>185</v>
      </c>
      <c r="H26" s="28" t="s">
        <v>185</v>
      </c>
      <c r="I26" s="28" t="s">
        <v>185</v>
      </c>
      <c r="J26" s="28" t="s">
        <v>185</v>
      </c>
      <c r="K26" s="28" t="s">
        <v>185</v>
      </c>
      <c r="L26" s="28" t="s">
        <v>185</v>
      </c>
    </row>
    <row r="27" spans="1:12" s="4" customFormat="1" ht="20.25" customHeight="1">
      <c r="A27" s="9">
        <v>21003</v>
      </c>
      <c r="B27" s="15" t="s">
        <v>61</v>
      </c>
      <c r="C27" s="29">
        <f t="shared" si="0"/>
        <v>3</v>
      </c>
      <c r="D27" s="28" t="s">
        <v>185</v>
      </c>
      <c r="E27" s="12">
        <v>3</v>
      </c>
      <c r="F27" s="28" t="s">
        <v>185</v>
      </c>
      <c r="G27" s="28" t="s">
        <v>185</v>
      </c>
      <c r="H27" s="28" t="s">
        <v>185</v>
      </c>
      <c r="I27" s="28" t="s">
        <v>185</v>
      </c>
      <c r="J27" s="28" t="s">
        <v>185</v>
      </c>
      <c r="K27" s="28" t="s">
        <v>185</v>
      </c>
      <c r="L27" s="28" t="s">
        <v>185</v>
      </c>
    </row>
    <row r="28" spans="1:12" s="4" customFormat="1" ht="20.25" customHeight="1">
      <c r="A28" s="16">
        <v>2100399</v>
      </c>
      <c r="B28" s="15" t="s">
        <v>62</v>
      </c>
      <c r="C28" s="29">
        <f t="shared" si="0"/>
        <v>3</v>
      </c>
      <c r="D28" s="28" t="s">
        <v>185</v>
      </c>
      <c r="E28" s="13">
        <v>3</v>
      </c>
      <c r="F28" s="28" t="s">
        <v>185</v>
      </c>
      <c r="G28" s="28" t="s">
        <v>185</v>
      </c>
      <c r="H28" s="28" t="s">
        <v>185</v>
      </c>
      <c r="I28" s="28" t="s">
        <v>185</v>
      </c>
      <c r="J28" s="28" t="s">
        <v>185</v>
      </c>
      <c r="K28" s="28" t="s">
        <v>185</v>
      </c>
      <c r="L28" s="28" t="s">
        <v>185</v>
      </c>
    </row>
    <row r="29" spans="1:12" s="4" customFormat="1" ht="20.25" customHeight="1">
      <c r="A29" s="9">
        <v>21011</v>
      </c>
      <c r="B29" s="15" t="s">
        <v>63</v>
      </c>
      <c r="C29" s="30">
        <f t="shared" si="0"/>
        <v>18.38</v>
      </c>
      <c r="D29" s="28" t="s">
        <v>185</v>
      </c>
      <c r="E29" s="12">
        <v>18.38</v>
      </c>
      <c r="F29" s="28" t="s">
        <v>185</v>
      </c>
      <c r="G29" s="28" t="s">
        <v>185</v>
      </c>
      <c r="H29" s="28" t="s">
        <v>185</v>
      </c>
      <c r="I29" s="28" t="s">
        <v>185</v>
      </c>
      <c r="J29" s="28" t="s">
        <v>185</v>
      </c>
      <c r="K29" s="28" t="s">
        <v>185</v>
      </c>
      <c r="L29" s="28" t="s">
        <v>185</v>
      </c>
    </row>
    <row r="30" spans="1:12" s="4" customFormat="1" ht="20.25" customHeight="1">
      <c r="A30" s="16">
        <v>2101103</v>
      </c>
      <c r="B30" s="15" t="s">
        <v>64</v>
      </c>
      <c r="C30" s="29">
        <f t="shared" si="0"/>
        <v>18.38</v>
      </c>
      <c r="D30" s="28" t="s">
        <v>185</v>
      </c>
      <c r="E30" s="20">
        <v>18.38</v>
      </c>
      <c r="F30" s="28" t="s">
        <v>185</v>
      </c>
      <c r="G30" s="28" t="s">
        <v>185</v>
      </c>
      <c r="H30" s="28" t="s">
        <v>185</v>
      </c>
      <c r="I30" s="28" t="s">
        <v>185</v>
      </c>
      <c r="J30" s="28" t="s">
        <v>185</v>
      </c>
      <c r="K30" s="28" t="s">
        <v>185</v>
      </c>
      <c r="L30" s="28" t="s">
        <v>185</v>
      </c>
    </row>
    <row r="31" spans="1:12" s="4" customFormat="1" ht="20.25" customHeight="1">
      <c r="A31" s="9">
        <v>21012</v>
      </c>
      <c r="B31" s="15" t="s">
        <v>65</v>
      </c>
      <c r="C31" s="30">
        <f t="shared" si="0"/>
        <v>49</v>
      </c>
      <c r="D31" s="28" t="s">
        <v>185</v>
      </c>
      <c r="E31" s="12">
        <v>49</v>
      </c>
      <c r="F31" s="28" t="s">
        <v>185</v>
      </c>
      <c r="G31" s="28" t="s">
        <v>185</v>
      </c>
      <c r="H31" s="28" t="s">
        <v>185</v>
      </c>
      <c r="I31" s="28" t="s">
        <v>185</v>
      </c>
      <c r="J31" s="28" t="s">
        <v>185</v>
      </c>
      <c r="K31" s="28" t="s">
        <v>185</v>
      </c>
      <c r="L31" s="28" t="s">
        <v>185</v>
      </c>
    </row>
    <row r="32" spans="1:12" s="4" customFormat="1" ht="20.25" customHeight="1">
      <c r="A32" s="16">
        <v>2101201</v>
      </c>
      <c r="B32" s="15" t="s">
        <v>66</v>
      </c>
      <c r="C32" s="29">
        <f t="shared" si="0"/>
        <v>49</v>
      </c>
      <c r="D32" s="28" t="s">
        <v>185</v>
      </c>
      <c r="E32" s="20">
        <v>49</v>
      </c>
      <c r="F32" s="28" t="s">
        <v>185</v>
      </c>
      <c r="G32" s="28" t="s">
        <v>185</v>
      </c>
      <c r="H32" s="28" t="s">
        <v>185</v>
      </c>
      <c r="I32" s="28" t="s">
        <v>185</v>
      </c>
      <c r="J32" s="28" t="s">
        <v>185</v>
      </c>
      <c r="K32" s="28" t="s">
        <v>185</v>
      </c>
      <c r="L32" s="28" t="s">
        <v>185</v>
      </c>
    </row>
    <row r="33" spans="1:12" s="4" customFormat="1" ht="20.25" customHeight="1">
      <c r="A33" s="9">
        <v>211</v>
      </c>
      <c r="B33" s="9" t="s">
        <v>67</v>
      </c>
      <c r="C33" s="29">
        <f t="shared" si="0"/>
        <v>1</v>
      </c>
      <c r="D33" s="28" t="s">
        <v>185</v>
      </c>
      <c r="E33" s="13">
        <v>1</v>
      </c>
      <c r="F33" s="28" t="s">
        <v>185</v>
      </c>
      <c r="G33" s="28" t="s">
        <v>185</v>
      </c>
      <c r="H33" s="28" t="s">
        <v>185</v>
      </c>
      <c r="I33" s="28" t="s">
        <v>185</v>
      </c>
      <c r="J33" s="28" t="s">
        <v>185</v>
      </c>
      <c r="K33" s="28" t="s">
        <v>185</v>
      </c>
      <c r="L33" s="28" t="s">
        <v>185</v>
      </c>
    </row>
    <row r="34" spans="1:12" s="4" customFormat="1" ht="20.25" customHeight="1">
      <c r="A34" s="9">
        <v>21104</v>
      </c>
      <c r="B34" s="15" t="s">
        <v>68</v>
      </c>
      <c r="C34" s="29">
        <f t="shared" si="0"/>
        <v>1</v>
      </c>
      <c r="D34" s="28" t="s">
        <v>185</v>
      </c>
      <c r="E34" s="13">
        <v>1</v>
      </c>
      <c r="F34" s="28" t="s">
        <v>185</v>
      </c>
      <c r="G34" s="28" t="s">
        <v>185</v>
      </c>
      <c r="H34" s="28" t="s">
        <v>185</v>
      </c>
      <c r="I34" s="28" t="s">
        <v>185</v>
      </c>
      <c r="J34" s="28" t="s">
        <v>185</v>
      </c>
      <c r="K34" s="28" t="s">
        <v>185</v>
      </c>
      <c r="L34" s="28" t="s">
        <v>185</v>
      </c>
    </row>
    <row r="35" spans="1:12" s="4" customFormat="1" ht="20.25" customHeight="1">
      <c r="A35" s="16">
        <v>2110402</v>
      </c>
      <c r="B35" s="15" t="s">
        <v>69</v>
      </c>
      <c r="C35" s="29">
        <f t="shared" si="0"/>
        <v>1</v>
      </c>
      <c r="D35" s="28" t="s">
        <v>185</v>
      </c>
      <c r="E35" s="13">
        <v>1</v>
      </c>
      <c r="F35" s="28" t="s">
        <v>185</v>
      </c>
      <c r="G35" s="28" t="s">
        <v>185</v>
      </c>
      <c r="H35" s="28" t="s">
        <v>185</v>
      </c>
      <c r="I35" s="28" t="s">
        <v>185</v>
      </c>
      <c r="J35" s="28" t="s">
        <v>185</v>
      </c>
      <c r="K35" s="28" t="s">
        <v>185</v>
      </c>
      <c r="L35" s="28" t="s">
        <v>185</v>
      </c>
    </row>
    <row r="36" spans="1:12" s="4" customFormat="1" ht="20.25" customHeight="1">
      <c r="A36" s="9">
        <v>221</v>
      </c>
      <c r="B36" s="9" t="s">
        <v>70</v>
      </c>
      <c r="C36" s="30">
        <f t="shared" si="0"/>
        <v>75.83</v>
      </c>
      <c r="D36" s="28" t="s">
        <v>185</v>
      </c>
      <c r="E36" s="12">
        <v>75.83</v>
      </c>
      <c r="F36" s="28" t="s">
        <v>185</v>
      </c>
      <c r="G36" s="28" t="s">
        <v>185</v>
      </c>
      <c r="H36" s="28" t="s">
        <v>185</v>
      </c>
      <c r="I36" s="28" t="s">
        <v>185</v>
      </c>
      <c r="J36" s="28" t="s">
        <v>185</v>
      </c>
      <c r="K36" s="28" t="s">
        <v>185</v>
      </c>
      <c r="L36" s="28" t="s">
        <v>185</v>
      </c>
    </row>
    <row r="37" spans="1:12" s="4" customFormat="1" ht="20.25" customHeight="1">
      <c r="A37" s="9">
        <v>22102</v>
      </c>
      <c r="B37" s="15" t="s">
        <v>71</v>
      </c>
      <c r="C37" s="30">
        <f t="shared" si="0"/>
        <v>75.83</v>
      </c>
      <c r="D37" s="28" t="s">
        <v>185</v>
      </c>
      <c r="E37" s="12">
        <v>75.83</v>
      </c>
      <c r="F37" s="28" t="s">
        <v>185</v>
      </c>
      <c r="G37" s="28" t="s">
        <v>185</v>
      </c>
      <c r="H37" s="28" t="s">
        <v>185</v>
      </c>
      <c r="I37" s="28" t="s">
        <v>185</v>
      </c>
      <c r="J37" s="28" t="s">
        <v>185</v>
      </c>
      <c r="K37" s="28" t="s">
        <v>185</v>
      </c>
      <c r="L37" s="28" t="s">
        <v>185</v>
      </c>
    </row>
    <row r="38" spans="1:12" s="4" customFormat="1" ht="20.25" customHeight="1">
      <c r="A38" s="16">
        <v>2210201</v>
      </c>
      <c r="B38" s="15" t="s">
        <v>72</v>
      </c>
      <c r="C38" s="29">
        <f t="shared" si="0"/>
        <v>75.83</v>
      </c>
      <c r="D38" s="28" t="s">
        <v>185</v>
      </c>
      <c r="E38" s="20">
        <v>75.83</v>
      </c>
      <c r="F38" s="28" t="s">
        <v>185</v>
      </c>
      <c r="G38" s="28" t="s">
        <v>185</v>
      </c>
      <c r="H38" s="28" t="s">
        <v>185</v>
      </c>
      <c r="I38" s="28" t="s">
        <v>185</v>
      </c>
      <c r="J38" s="28" t="s">
        <v>185</v>
      </c>
      <c r="K38" s="28" t="s">
        <v>185</v>
      </c>
      <c r="L38" s="28" t="s">
        <v>185</v>
      </c>
    </row>
    <row r="39" spans="1:12" s="4" customFormat="1" ht="20.25" customHeight="1">
      <c r="A39" s="31" t="s">
        <v>186</v>
      </c>
      <c r="B39" s="32"/>
      <c r="C39" s="30">
        <f t="shared" si="0"/>
        <v>1201.9</v>
      </c>
      <c r="D39" s="28" t="s">
        <v>185</v>
      </c>
      <c r="E39" s="33">
        <f>E4+E14+E17+E26+E33+E36</f>
        <v>1201.9</v>
      </c>
      <c r="F39" s="28" t="s">
        <v>185</v>
      </c>
      <c r="G39" s="28" t="s">
        <v>185</v>
      </c>
      <c r="H39" s="28" t="s">
        <v>185</v>
      </c>
      <c r="I39" s="28" t="s">
        <v>185</v>
      </c>
      <c r="J39" s="28" t="s">
        <v>185</v>
      </c>
      <c r="K39" s="28" t="s">
        <v>185</v>
      </c>
      <c r="L39" s="28" t="s">
        <v>185</v>
      </c>
    </row>
    <row r="40" spans="1:6" ht="27.75" customHeight="1">
      <c r="A40" s="34" t="s">
        <v>147</v>
      </c>
      <c r="B40" s="34"/>
      <c r="C40" s="34"/>
      <c r="D40" s="34"/>
      <c r="E40" s="34"/>
      <c r="F40" s="34"/>
    </row>
    <row r="41" spans="1:6" ht="27.75" customHeight="1">
      <c r="A41" s="35" t="s">
        <v>187</v>
      </c>
      <c r="B41" s="35"/>
      <c r="C41" s="35"/>
      <c r="D41" s="35"/>
      <c r="E41" s="35"/>
      <c r="F41" s="35"/>
    </row>
  </sheetData>
  <sheetProtection/>
  <mergeCells count="7">
    <mergeCell ref="A1:L1"/>
    <mergeCell ref="A2:B2"/>
    <mergeCell ref="E2:L2"/>
    <mergeCell ref="A3:B3"/>
    <mergeCell ref="A39:B39"/>
    <mergeCell ref="A40:F40"/>
    <mergeCell ref="A41:F41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pane xSplit="2" ySplit="3" topLeftCell="C4" activePane="bottomRight" state="frozen"/>
      <selection pane="bottomRight" activeCell="E28" sqref="E28"/>
    </sheetView>
  </sheetViews>
  <sheetFormatPr defaultColWidth="9.00390625" defaultRowHeight="13.5"/>
  <cols>
    <col min="1" max="1" width="12.75390625" style="4" customWidth="1"/>
    <col min="2" max="2" width="40.375" style="4" customWidth="1"/>
    <col min="3" max="5" width="14.875" style="4" customWidth="1"/>
    <col min="6" max="6" width="11.75390625" style="4" customWidth="1"/>
    <col min="7" max="7" width="12.625" style="4" customWidth="1"/>
    <col min="8" max="8" width="10.125" style="4" customWidth="1"/>
    <col min="9" max="16384" width="9.00390625" style="4" customWidth="1"/>
  </cols>
  <sheetData>
    <row r="1" spans="1:8" ht="27" customHeight="1">
      <c r="A1" s="5" t="s">
        <v>188</v>
      </c>
      <c r="B1" s="5"/>
      <c r="C1" s="5"/>
      <c r="D1" s="5"/>
      <c r="E1" s="5"/>
      <c r="F1" s="5"/>
      <c r="G1" s="5"/>
      <c r="H1" s="5"/>
    </row>
    <row r="2" spans="1:8" s="1" customFormat="1" ht="22.5" customHeight="1">
      <c r="A2" s="6" t="s">
        <v>1</v>
      </c>
      <c r="B2" s="6"/>
      <c r="C2" s="6"/>
      <c r="D2" s="6"/>
      <c r="E2" s="7" t="s">
        <v>189</v>
      </c>
      <c r="F2" s="7"/>
      <c r="G2" s="7"/>
      <c r="H2" s="7"/>
    </row>
    <row r="3" spans="1:8" ht="30.75" customHeight="1">
      <c r="A3" s="8" t="s">
        <v>177</v>
      </c>
      <c r="B3" s="8"/>
      <c r="C3" s="8" t="s">
        <v>7</v>
      </c>
      <c r="D3" s="8" t="s">
        <v>36</v>
      </c>
      <c r="E3" s="8" t="s">
        <v>37</v>
      </c>
      <c r="F3" s="8" t="s">
        <v>190</v>
      </c>
      <c r="G3" s="8" t="s">
        <v>191</v>
      </c>
      <c r="H3" s="8" t="s">
        <v>192</v>
      </c>
    </row>
    <row r="4" spans="1:8" s="2" customFormat="1" ht="23.25" customHeight="1">
      <c r="A4" s="9" t="s">
        <v>31</v>
      </c>
      <c r="B4" s="10" t="s">
        <v>32</v>
      </c>
      <c r="C4" s="11"/>
      <c r="D4" s="11"/>
      <c r="E4" s="12"/>
      <c r="F4" s="13">
        <v>0</v>
      </c>
      <c r="G4" s="13">
        <v>0</v>
      </c>
      <c r="H4" s="13">
        <v>0</v>
      </c>
    </row>
    <row r="5" spans="1:8" s="2" customFormat="1" ht="23.25" customHeight="1">
      <c r="A5" s="9">
        <v>201</v>
      </c>
      <c r="B5" s="9" t="s">
        <v>38</v>
      </c>
      <c r="C5" s="14">
        <v>905.11</v>
      </c>
      <c r="D5" s="14">
        <v>810.24</v>
      </c>
      <c r="E5" s="14">
        <v>94.87</v>
      </c>
      <c r="F5" s="13">
        <v>0</v>
      </c>
      <c r="G5" s="13">
        <v>0</v>
      </c>
      <c r="H5" s="13">
        <v>0</v>
      </c>
    </row>
    <row r="6" spans="1:8" s="2" customFormat="1" ht="23.25" customHeight="1">
      <c r="A6" s="9">
        <v>20101</v>
      </c>
      <c r="B6" s="15" t="s">
        <v>39</v>
      </c>
      <c r="C6" s="14">
        <v>0</v>
      </c>
      <c r="D6" s="13">
        <v>0</v>
      </c>
      <c r="E6" s="14">
        <v>0</v>
      </c>
      <c r="F6" s="13">
        <v>0</v>
      </c>
      <c r="G6" s="13">
        <v>0</v>
      </c>
      <c r="H6" s="13">
        <v>0</v>
      </c>
    </row>
    <row r="7" spans="1:8" s="2" customFormat="1" ht="23.25" customHeight="1">
      <c r="A7" s="16">
        <v>2010199</v>
      </c>
      <c r="B7" s="15" t="s">
        <v>40</v>
      </c>
      <c r="C7" s="17">
        <v>0</v>
      </c>
      <c r="D7" s="13">
        <v>0</v>
      </c>
      <c r="E7" s="17">
        <v>0</v>
      </c>
      <c r="F7" s="13">
        <v>0</v>
      </c>
      <c r="G7" s="13">
        <v>0</v>
      </c>
      <c r="H7" s="13">
        <v>0</v>
      </c>
    </row>
    <row r="8" spans="1:8" s="2" customFormat="1" ht="23.25" customHeight="1">
      <c r="A8" s="9">
        <v>20103</v>
      </c>
      <c r="B8" s="15" t="s">
        <v>41</v>
      </c>
      <c r="C8" s="14">
        <f>D8+E8</f>
        <v>900.11</v>
      </c>
      <c r="D8" s="14">
        <v>810.24</v>
      </c>
      <c r="E8" s="14">
        <v>89.87</v>
      </c>
      <c r="F8" s="13">
        <v>0</v>
      </c>
      <c r="G8" s="13">
        <v>0</v>
      </c>
      <c r="H8" s="13">
        <v>0</v>
      </c>
    </row>
    <row r="9" spans="1:8" s="2" customFormat="1" ht="23.25" customHeight="1">
      <c r="A9" s="16">
        <v>2010301</v>
      </c>
      <c r="B9" s="15" t="s">
        <v>42</v>
      </c>
      <c r="C9" s="17">
        <f aca="true" t="shared" si="0" ref="C9:C40">D9+E9</f>
        <v>810.24</v>
      </c>
      <c r="D9" s="17">
        <v>810.24</v>
      </c>
      <c r="E9" s="17">
        <v>0</v>
      </c>
      <c r="F9" s="13">
        <v>0</v>
      </c>
      <c r="G9" s="13">
        <v>0</v>
      </c>
      <c r="H9" s="13">
        <v>0</v>
      </c>
    </row>
    <row r="10" spans="1:8" s="2" customFormat="1" ht="23.25" customHeight="1">
      <c r="A10" s="16">
        <v>2010399</v>
      </c>
      <c r="B10" s="15" t="s">
        <v>43</v>
      </c>
      <c r="C10" s="17">
        <f t="shared" si="0"/>
        <v>89.87</v>
      </c>
      <c r="D10" s="13">
        <v>0</v>
      </c>
      <c r="E10" s="17">
        <v>89.87</v>
      </c>
      <c r="F10" s="13">
        <v>0</v>
      </c>
      <c r="G10" s="13">
        <v>0</v>
      </c>
      <c r="H10" s="13">
        <v>0</v>
      </c>
    </row>
    <row r="11" spans="1:8" ht="23.25" customHeight="1">
      <c r="A11" s="9">
        <v>20111</v>
      </c>
      <c r="B11" s="15" t="s">
        <v>44</v>
      </c>
      <c r="C11" s="14">
        <f t="shared" si="0"/>
        <v>1</v>
      </c>
      <c r="D11" s="13">
        <v>0</v>
      </c>
      <c r="E11" s="14">
        <f>E12</f>
        <v>1</v>
      </c>
      <c r="F11" s="13">
        <v>0</v>
      </c>
      <c r="G11" s="13">
        <v>0</v>
      </c>
      <c r="H11" s="13">
        <v>0</v>
      </c>
    </row>
    <row r="12" spans="1:8" ht="23.25" customHeight="1">
      <c r="A12" s="16">
        <v>2011101</v>
      </c>
      <c r="B12" s="15" t="s">
        <v>45</v>
      </c>
      <c r="C12" s="17">
        <f t="shared" si="0"/>
        <v>1</v>
      </c>
      <c r="D12" s="13">
        <v>0</v>
      </c>
      <c r="E12" s="17">
        <v>1</v>
      </c>
      <c r="F12" s="13">
        <v>0</v>
      </c>
      <c r="G12" s="13">
        <v>0</v>
      </c>
      <c r="H12" s="13">
        <v>0</v>
      </c>
    </row>
    <row r="13" spans="1:8" s="2" customFormat="1" ht="23.25" customHeight="1">
      <c r="A13" s="18">
        <v>20131</v>
      </c>
      <c r="B13" s="15" t="s">
        <v>46</v>
      </c>
      <c r="C13" s="14">
        <f t="shared" si="0"/>
        <v>4</v>
      </c>
      <c r="D13" s="13">
        <v>0</v>
      </c>
      <c r="E13" s="19">
        <v>4</v>
      </c>
      <c r="F13" s="13">
        <v>0</v>
      </c>
      <c r="G13" s="13">
        <v>0</v>
      </c>
      <c r="H13" s="13">
        <v>0</v>
      </c>
    </row>
    <row r="14" spans="1:8" ht="23.25" customHeight="1">
      <c r="A14" s="8">
        <v>2013199</v>
      </c>
      <c r="B14" s="15" t="s">
        <v>47</v>
      </c>
      <c r="C14" s="17">
        <f t="shared" si="0"/>
        <v>4</v>
      </c>
      <c r="D14" s="13">
        <v>0</v>
      </c>
      <c r="E14" s="13">
        <v>4</v>
      </c>
      <c r="F14" s="13">
        <v>0</v>
      </c>
      <c r="G14" s="13">
        <v>0</v>
      </c>
      <c r="H14" s="13">
        <v>0</v>
      </c>
    </row>
    <row r="15" spans="1:8" s="2" customFormat="1" ht="23.25" customHeight="1">
      <c r="A15" s="18">
        <v>207</v>
      </c>
      <c r="B15" s="9" t="s">
        <v>48</v>
      </c>
      <c r="C15" s="14">
        <v>0</v>
      </c>
      <c r="D15" s="13">
        <v>0</v>
      </c>
      <c r="E15" s="19">
        <v>0</v>
      </c>
      <c r="F15" s="13">
        <v>0</v>
      </c>
      <c r="G15" s="13">
        <v>0</v>
      </c>
      <c r="H15" s="13">
        <v>0</v>
      </c>
    </row>
    <row r="16" spans="1:8" s="2" customFormat="1" ht="23.25" customHeight="1">
      <c r="A16" s="18">
        <v>20701</v>
      </c>
      <c r="B16" s="15" t="s">
        <v>49</v>
      </c>
      <c r="C16" s="14">
        <f t="shared" si="0"/>
        <v>0</v>
      </c>
      <c r="D16" s="13">
        <v>0</v>
      </c>
      <c r="E16" s="19">
        <v>0</v>
      </c>
      <c r="F16" s="13">
        <v>0</v>
      </c>
      <c r="G16" s="13">
        <v>0</v>
      </c>
      <c r="H16" s="13">
        <v>0</v>
      </c>
    </row>
    <row r="17" spans="1:8" ht="23.25" customHeight="1">
      <c r="A17" s="8">
        <v>2070199</v>
      </c>
      <c r="B17" s="15" t="s">
        <v>50</v>
      </c>
      <c r="C17" s="17">
        <f t="shared" si="0"/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 s="2" customFormat="1" ht="23.25" customHeight="1">
      <c r="A18" s="18">
        <v>208</v>
      </c>
      <c r="B18" s="9" t="s">
        <v>51</v>
      </c>
      <c r="C18" s="14">
        <f t="shared" si="0"/>
        <v>149.58</v>
      </c>
      <c r="D18" s="19">
        <v>129.58</v>
      </c>
      <c r="E18" s="19">
        <v>20</v>
      </c>
      <c r="F18" s="13">
        <v>0</v>
      </c>
      <c r="G18" s="13">
        <v>0</v>
      </c>
      <c r="H18" s="13">
        <v>0</v>
      </c>
    </row>
    <row r="19" spans="1:8" ht="23.25" customHeight="1">
      <c r="A19" s="18">
        <v>20802</v>
      </c>
      <c r="B19" s="15" t="s">
        <v>52</v>
      </c>
      <c r="C19" s="14">
        <f t="shared" si="0"/>
        <v>20</v>
      </c>
      <c r="D19" s="13">
        <v>0</v>
      </c>
      <c r="E19" s="19">
        <v>20</v>
      </c>
      <c r="F19" s="13">
        <v>0</v>
      </c>
      <c r="G19" s="13">
        <v>0</v>
      </c>
      <c r="H19" s="13">
        <v>0</v>
      </c>
    </row>
    <row r="20" spans="1:8" ht="23.25" customHeight="1">
      <c r="A20" s="8">
        <v>2080208</v>
      </c>
      <c r="B20" s="15" t="s">
        <v>53</v>
      </c>
      <c r="C20" s="17">
        <f t="shared" si="0"/>
        <v>20</v>
      </c>
      <c r="D20" s="13">
        <v>0</v>
      </c>
      <c r="E20" s="13">
        <v>20</v>
      </c>
      <c r="F20" s="13">
        <v>0</v>
      </c>
      <c r="G20" s="13">
        <v>0</v>
      </c>
      <c r="H20" s="13">
        <v>0</v>
      </c>
    </row>
    <row r="21" spans="1:8" ht="23.25" customHeight="1">
      <c r="A21" s="18">
        <v>20805</v>
      </c>
      <c r="B21" s="15" t="s">
        <v>54</v>
      </c>
      <c r="C21" s="14">
        <f t="shared" si="0"/>
        <v>122.5</v>
      </c>
      <c r="D21" s="19">
        <v>122.5</v>
      </c>
      <c r="E21" s="13">
        <v>0</v>
      </c>
      <c r="F21" s="13">
        <v>0</v>
      </c>
      <c r="G21" s="13">
        <v>0</v>
      </c>
      <c r="H21" s="13">
        <v>0</v>
      </c>
    </row>
    <row r="22" spans="1:8" ht="23.25" customHeight="1">
      <c r="A22" s="8">
        <v>2080505</v>
      </c>
      <c r="B22" s="15" t="s">
        <v>55</v>
      </c>
      <c r="C22" s="17">
        <f t="shared" si="0"/>
        <v>122.5</v>
      </c>
      <c r="D22" s="13">
        <v>122.5</v>
      </c>
      <c r="E22" s="13">
        <v>0</v>
      </c>
      <c r="F22" s="13">
        <v>0</v>
      </c>
      <c r="G22" s="13">
        <v>0</v>
      </c>
      <c r="H22" s="13">
        <v>0</v>
      </c>
    </row>
    <row r="23" spans="1:8" s="2" customFormat="1" ht="23.25" customHeight="1">
      <c r="A23" s="18">
        <v>20827</v>
      </c>
      <c r="B23" s="15" t="s">
        <v>56</v>
      </c>
      <c r="C23" s="14">
        <f t="shared" si="0"/>
        <v>7.08</v>
      </c>
      <c r="D23" s="19">
        <v>7.08</v>
      </c>
      <c r="E23" s="13">
        <v>0</v>
      </c>
      <c r="F23" s="13">
        <v>0</v>
      </c>
      <c r="G23" s="13">
        <v>0</v>
      </c>
      <c r="H23" s="13">
        <v>0</v>
      </c>
    </row>
    <row r="24" spans="1:8" ht="23.25" customHeight="1">
      <c r="A24" s="8">
        <v>2082701</v>
      </c>
      <c r="B24" s="15" t="s">
        <v>57</v>
      </c>
      <c r="C24" s="17">
        <f t="shared" si="0"/>
        <v>1.56</v>
      </c>
      <c r="D24" s="13">
        <v>1.56</v>
      </c>
      <c r="E24" s="13">
        <v>0</v>
      </c>
      <c r="F24" s="13">
        <v>0</v>
      </c>
      <c r="G24" s="13">
        <v>0</v>
      </c>
      <c r="H24" s="13">
        <v>0</v>
      </c>
    </row>
    <row r="25" spans="1:8" ht="23.25" customHeight="1">
      <c r="A25" s="8">
        <v>2082702</v>
      </c>
      <c r="B25" s="15" t="s">
        <v>58</v>
      </c>
      <c r="C25" s="17">
        <f t="shared" si="0"/>
        <v>1.23</v>
      </c>
      <c r="D25" s="13">
        <v>1.23</v>
      </c>
      <c r="E25" s="13">
        <v>0</v>
      </c>
      <c r="F25" s="13">
        <v>0</v>
      </c>
      <c r="G25" s="13">
        <v>0</v>
      </c>
      <c r="H25" s="13">
        <v>0</v>
      </c>
    </row>
    <row r="26" spans="1:8" ht="23.25" customHeight="1">
      <c r="A26" s="16">
        <v>2082703</v>
      </c>
      <c r="B26" s="15" t="s">
        <v>59</v>
      </c>
      <c r="C26" s="17">
        <f t="shared" si="0"/>
        <v>4.29</v>
      </c>
      <c r="D26" s="20">
        <v>4.29</v>
      </c>
      <c r="E26" s="13">
        <v>0</v>
      </c>
      <c r="F26" s="13">
        <v>0</v>
      </c>
      <c r="G26" s="13">
        <v>0</v>
      </c>
      <c r="H26" s="13">
        <v>0</v>
      </c>
    </row>
    <row r="27" spans="1:8" s="2" customFormat="1" ht="23.25" customHeight="1">
      <c r="A27" s="9">
        <v>210</v>
      </c>
      <c r="B27" s="9" t="s">
        <v>60</v>
      </c>
      <c r="C27" s="14">
        <f t="shared" si="0"/>
        <v>70.38</v>
      </c>
      <c r="D27" s="12">
        <v>67.38</v>
      </c>
      <c r="E27" s="12">
        <v>3</v>
      </c>
      <c r="F27" s="13">
        <v>0</v>
      </c>
      <c r="G27" s="13">
        <v>0</v>
      </c>
      <c r="H27" s="13">
        <v>0</v>
      </c>
    </row>
    <row r="28" spans="1:8" ht="23.25" customHeight="1">
      <c r="A28" s="9">
        <v>21003</v>
      </c>
      <c r="B28" s="15" t="s">
        <v>61</v>
      </c>
      <c r="C28" s="14">
        <f t="shared" si="0"/>
        <v>3</v>
      </c>
      <c r="D28" s="12">
        <f>D29</f>
        <v>0</v>
      </c>
      <c r="E28" s="12">
        <f>E29</f>
        <v>3</v>
      </c>
      <c r="F28" s="13">
        <v>0</v>
      </c>
      <c r="G28" s="13">
        <v>0</v>
      </c>
      <c r="H28" s="13">
        <v>0</v>
      </c>
    </row>
    <row r="29" spans="1:8" ht="23.25" customHeight="1">
      <c r="A29" s="16">
        <v>2100399</v>
      </c>
      <c r="B29" s="15" t="s">
        <v>62</v>
      </c>
      <c r="C29" s="17">
        <f t="shared" si="0"/>
        <v>3</v>
      </c>
      <c r="D29" s="13">
        <v>0</v>
      </c>
      <c r="E29" s="20">
        <v>3</v>
      </c>
      <c r="F29" s="13">
        <v>0</v>
      </c>
      <c r="G29" s="13">
        <v>0</v>
      </c>
      <c r="H29" s="13">
        <v>0</v>
      </c>
    </row>
    <row r="30" spans="1:8" ht="23.25" customHeight="1">
      <c r="A30" s="9">
        <v>21011</v>
      </c>
      <c r="B30" s="15" t="s">
        <v>63</v>
      </c>
      <c r="C30" s="14">
        <f t="shared" si="0"/>
        <v>18.38</v>
      </c>
      <c r="D30" s="12">
        <v>18.38</v>
      </c>
      <c r="E30" s="13">
        <v>0</v>
      </c>
      <c r="F30" s="13">
        <v>0</v>
      </c>
      <c r="G30" s="13">
        <v>0</v>
      </c>
      <c r="H30" s="13">
        <v>0</v>
      </c>
    </row>
    <row r="31" spans="1:8" ht="23.25" customHeight="1">
      <c r="A31" s="16">
        <v>2101103</v>
      </c>
      <c r="B31" s="15" t="s">
        <v>64</v>
      </c>
      <c r="C31" s="17">
        <f t="shared" si="0"/>
        <v>18.38</v>
      </c>
      <c r="D31" s="20">
        <v>18.38</v>
      </c>
      <c r="E31" s="13">
        <v>0</v>
      </c>
      <c r="F31" s="13">
        <v>0</v>
      </c>
      <c r="G31" s="13">
        <v>0</v>
      </c>
      <c r="H31" s="13">
        <v>0</v>
      </c>
    </row>
    <row r="32" spans="1:8" ht="23.25" customHeight="1">
      <c r="A32" s="9">
        <v>21012</v>
      </c>
      <c r="B32" s="15" t="s">
        <v>65</v>
      </c>
      <c r="C32" s="14">
        <f t="shared" si="0"/>
        <v>49</v>
      </c>
      <c r="D32" s="12">
        <v>49</v>
      </c>
      <c r="E32" s="13">
        <v>0</v>
      </c>
      <c r="F32" s="13">
        <v>0</v>
      </c>
      <c r="G32" s="13">
        <v>0</v>
      </c>
      <c r="H32" s="13">
        <v>0</v>
      </c>
    </row>
    <row r="33" spans="1:8" ht="23.25" customHeight="1">
      <c r="A33" s="16">
        <v>2101201</v>
      </c>
      <c r="B33" s="15" t="s">
        <v>66</v>
      </c>
      <c r="C33" s="17">
        <f t="shared" si="0"/>
        <v>49</v>
      </c>
      <c r="D33" s="20">
        <v>49</v>
      </c>
      <c r="E33" s="13">
        <v>0</v>
      </c>
      <c r="F33" s="13">
        <v>0</v>
      </c>
      <c r="G33" s="13">
        <v>0</v>
      </c>
      <c r="H33" s="13">
        <v>0</v>
      </c>
    </row>
    <row r="34" spans="1:8" s="2" customFormat="1" ht="23.25" customHeight="1">
      <c r="A34" s="9">
        <v>211</v>
      </c>
      <c r="B34" s="9" t="s">
        <v>67</v>
      </c>
      <c r="C34" s="14">
        <f t="shared" si="0"/>
        <v>1</v>
      </c>
      <c r="D34" s="13">
        <v>0</v>
      </c>
      <c r="E34" s="12">
        <f>E35</f>
        <v>1</v>
      </c>
      <c r="F34" s="13">
        <v>0</v>
      </c>
      <c r="G34" s="13">
        <v>0</v>
      </c>
      <c r="H34" s="13">
        <v>0</v>
      </c>
    </row>
    <row r="35" spans="1:8" ht="23.25" customHeight="1">
      <c r="A35" s="9">
        <v>21104</v>
      </c>
      <c r="B35" s="15" t="s">
        <v>68</v>
      </c>
      <c r="C35" s="14">
        <f t="shared" si="0"/>
        <v>1</v>
      </c>
      <c r="D35" s="13">
        <v>0</v>
      </c>
      <c r="E35" s="12">
        <f>E36</f>
        <v>1</v>
      </c>
      <c r="F35" s="13">
        <v>0</v>
      </c>
      <c r="G35" s="13">
        <v>0</v>
      </c>
      <c r="H35" s="13">
        <v>0</v>
      </c>
    </row>
    <row r="36" spans="1:8" ht="23.25" customHeight="1">
      <c r="A36" s="16">
        <v>2110402</v>
      </c>
      <c r="B36" s="15" t="s">
        <v>69</v>
      </c>
      <c r="C36" s="17">
        <f t="shared" si="0"/>
        <v>1</v>
      </c>
      <c r="D36" s="13">
        <v>0</v>
      </c>
      <c r="E36" s="20">
        <v>1</v>
      </c>
      <c r="F36" s="13">
        <v>0</v>
      </c>
      <c r="G36" s="13">
        <v>0</v>
      </c>
      <c r="H36" s="13">
        <v>0</v>
      </c>
    </row>
    <row r="37" spans="1:8" s="3" customFormat="1" ht="23.25" customHeight="1">
      <c r="A37" s="9">
        <v>221</v>
      </c>
      <c r="B37" s="9" t="s">
        <v>70</v>
      </c>
      <c r="C37" s="14">
        <f t="shared" si="0"/>
        <v>75.83</v>
      </c>
      <c r="D37" s="12">
        <v>75.83</v>
      </c>
      <c r="E37" s="13">
        <v>0</v>
      </c>
      <c r="F37" s="13">
        <v>0</v>
      </c>
      <c r="G37" s="13">
        <v>0</v>
      </c>
      <c r="H37" s="13">
        <v>0</v>
      </c>
    </row>
    <row r="38" spans="1:8" ht="23.25" customHeight="1">
      <c r="A38" s="9">
        <v>22102</v>
      </c>
      <c r="B38" s="15" t="s">
        <v>71</v>
      </c>
      <c r="C38" s="14">
        <f t="shared" si="0"/>
        <v>75.83</v>
      </c>
      <c r="D38" s="12">
        <v>75.83</v>
      </c>
      <c r="E38" s="13">
        <v>0</v>
      </c>
      <c r="F38" s="13">
        <v>0</v>
      </c>
      <c r="G38" s="13">
        <v>0</v>
      </c>
      <c r="H38" s="13">
        <v>0</v>
      </c>
    </row>
    <row r="39" spans="1:8" ht="23.25" customHeight="1">
      <c r="A39" s="16">
        <v>2210201</v>
      </c>
      <c r="B39" s="15" t="s">
        <v>72</v>
      </c>
      <c r="C39" s="17">
        <f t="shared" si="0"/>
        <v>75.83</v>
      </c>
      <c r="D39" s="20">
        <v>75.83</v>
      </c>
      <c r="E39" s="13">
        <v>0</v>
      </c>
      <c r="F39" s="13">
        <v>0</v>
      </c>
      <c r="G39" s="13">
        <v>0</v>
      </c>
      <c r="H39" s="13">
        <v>0</v>
      </c>
    </row>
    <row r="40" spans="1:8" s="2" customFormat="1" ht="23.25" customHeight="1">
      <c r="A40" s="10" t="s">
        <v>186</v>
      </c>
      <c r="B40" s="10"/>
      <c r="C40" s="14">
        <f>D40+E40</f>
        <v>1201.9</v>
      </c>
      <c r="D40" s="21">
        <f>D5+D18+D15+D27+D34+D37</f>
        <v>1083.03</v>
      </c>
      <c r="E40" s="21">
        <f>E5+E18+E15+E27+E34+E37</f>
        <v>118.87</v>
      </c>
      <c r="F40" s="13">
        <v>0</v>
      </c>
      <c r="G40" s="13">
        <v>0</v>
      </c>
      <c r="H40" s="13">
        <v>0</v>
      </c>
    </row>
  </sheetData>
  <sheetProtection/>
  <mergeCells count="5">
    <mergeCell ref="A1:H1"/>
    <mergeCell ref="A2:B2"/>
    <mergeCell ref="E2:H2"/>
    <mergeCell ref="A3:B3"/>
    <mergeCell ref="A40:B40"/>
  </mergeCells>
  <printOptions/>
  <pageMargins left="0.71" right="0.71" top="0.34" bottom="0.36" header="0.2" footer="0.1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2019-04-08T04:46:06Z</cp:lastPrinted>
  <dcterms:created xsi:type="dcterms:W3CDTF">2006-09-13T11:21:51Z</dcterms:created>
  <dcterms:modified xsi:type="dcterms:W3CDTF">2019-04-08T07:50:01Z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